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4385" yWindow="-15" windowWidth="14430" windowHeight="12495" tabRatio="632"/>
  </bookViews>
  <sheets>
    <sheet name="表紙" sheetId="10" r:id="rId1"/>
    <sheet name="1.定格消費電力" sheetId="15" r:id="rId2"/>
    <sheet name="3.立上り性能" sheetId="4" r:id="rId3"/>
    <sheet name="4.調理能力" sheetId="11" r:id="rId4"/>
    <sheet name="5.消費電力量" sheetId="6" r:id="rId5"/>
    <sheet name="7.均一性" sheetId="13" r:id="rId6"/>
  </sheets>
  <definedNames>
    <definedName name="_xlnm.Print_Area" localSheetId="1">'1.定格消費電力'!$A$2:$J$51</definedName>
    <definedName name="_xlnm.Print_Area" localSheetId="2">'3.立上り性能'!$A$2:$K$49,'3.立上り性能'!$A$52:$K$101,'3.立上り性能'!$A$104:$K$153</definedName>
    <definedName name="_xlnm.Print_Area" localSheetId="3">'4.調理能力'!$A$2:$J$48</definedName>
    <definedName name="_xlnm.Print_Area" localSheetId="4">'5.消費電力量'!$A$2:$K$47</definedName>
    <definedName name="_xlnm.Print_Area" localSheetId="5">'7.均一性'!$A$2:$J$51,'7.均一性'!$A$54:$J$103,'7.均一性'!$A$106:$J$155,'7.均一性'!$A$158:$J$213</definedName>
    <definedName name="_xlnm.Print_Area" localSheetId="0">表紙!$A$1:$J$50</definedName>
  </definedNames>
  <calcPr calcId="145621"/>
</workbook>
</file>

<file path=xl/calcChain.xml><?xml version="1.0" encoding="utf-8"?>
<calcChain xmlns="http://schemas.openxmlformats.org/spreadsheetml/2006/main">
  <c r="A2" i="13" l="1"/>
  <c r="A54" i="13" s="1"/>
  <c r="A106" i="13" s="1"/>
  <c r="A158" i="13" s="1"/>
  <c r="A2" i="6"/>
  <c r="A2" i="11"/>
  <c r="A2" i="4"/>
  <c r="A52" i="4" s="1"/>
  <c r="A104" i="4" s="1"/>
  <c r="A2" i="15"/>
  <c r="L35" i="10" l="1"/>
  <c r="L34" i="10"/>
  <c r="I34" i="10"/>
  <c r="I35" i="10"/>
  <c r="B3" i="13"/>
  <c r="B55" i="13"/>
  <c r="B4" i="13"/>
  <c r="G4" i="13"/>
  <c r="H55" i="13"/>
  <c r="B56" i="13"/>
  <c r="G56" i="13"/>
  <c r="D97" i="13"/>
  <c r="F97" i="13"/>
  <c r="H97" i="13"/>
  <c r="D98" i="13"/>
  <c r="D99" i="13" s="1"/>
  <c r="G38" i="10" s="1"/>
  <c r="F98" i="13"/>
  <c r="H98" i="13"/>
  <c r="H107" i="13"/>
  <c r="B108" i="13"/>
  <c r="G108" i="13"/>
  <c r="H159" i="13"/>
  <c r="B160" i="13"/>
  <c r="G160" i="13"/>
  <c r="B3" i="6"/>
  <c r="B4" i="6"/>
  <c r="H4" i="6"/>
  <c r="H11" i="6"/>
  <c r="I11" i="6"/>
  <c r="H12" i="6"/>
  <c r="I12" i="6"/>
  <c r="I15" i="6"/>
  <c r="H13" i="6"/>
  <c r="H15" i="6"/>
  <c r="I17" i="6"/>
  <c r="I13" i="6"/>
  <c r="I23" i="6"/>
  <c r="I25" i="6"/>
  <c r="I42" i="6"/>
  <c r="G30" i="10"/>
  <c r="H33" i="6"/>
  <c r="I33" i="6"/>
  <c r="I35" i="6"/>
  <c r="B3" i="11"/>
  <c r="B4" i="11"/>
  <c r="G4" i="11"/>
  <c r="B3" i="4"/>
  <c r="B53" i="4"/>
  <c r="B105" i="4"/>
  <c r="B4" i="4"/>
  <c r="H4" i="4"/>
  <c r="H26" i="4"/>
  <c r="I28" i="4"/>
  <c r="I26" i="4"/>
  <c r="H53" i="4"/>
  <c r="B54" i="4"/>
  <c r="H54" i="4"/>
  <c r="H77" i="4"/>
  <c r="I77" i="4"/>
  <c r="H105" i="4"/>
  <c r="B106" i="4"/>
  <c r="H106" i="4"/>
  <c r="H129" i="4"/>
  <c r="I131" i="4"/>
  <c r="I129" i="4"/>
  <c r="B3" i="15"/>
  <c r="B4" i="15"/>
  <c r="G4" i="15"/>
  <c r="G23" i="15"/>
  <c r="G27" i="15"/>
  <c r="G14" i="10"/>
  <c r="I15" i="10"/>
  <c r="J15" i="10"/>
  <c r="G24" i="10"/>
  <c r="G26" i="10"/>
  <c r="B107" i="13"/>
  <c r="B159" i="13"/>
  <c r="G32" i="10"/>
  <c r="I37" i="6"/>
  <c r="I41" i="6"/>
  <c r="I46" i="6"/>
  <c r="G34" i="10" s="1"/>
  <c r="I19" i="6"/>
  <c r="G28" i="10"/>
  <c r="G18" i="10"/>
  <c r="I30" i="4"/>
  <c r="G22" i="10"/>
  <c r="I133" i="4"/>
  <c r="I79" i="4"/>
  <c r="I81" i="4"/>
  <c r="G20" i="10"/>
</calcChain>
</file>

<file path=xl/sharedStrings.xml><?xml version="1.0" encoding="utf-8"?>
<sst xmlns="http://schemas.openxmlformats.org/spreadsheetml/2006/main" count="1028" uniqueCount="201">
  <si>
    <t xml:space="preserve"> (℃）</t>
  </si>
  <si>
    <t>測定写真</t>
    <rPh sb="0" eb="2">
      <t>ソクテイ</t>
    </rPh>
    <rPh sb="2" eb="4">
      <t>シャシン</t>
    </rPh>
    <phoneticPr fontId="3"/>
  </si>
  <si>
    <t>型　　式</t>
    <rPh sb="0" eb="1">
      <t>カタ</t>
    </rPh>
    <rPh sb="3" eb="4">
      <t>シキ</t>
    </rPh>
    <phoneticPr fontId="3"/>
  </si>
  <si>
    <t>製造者名</t>
    <rPh sb="0" eb="2">
      <t>セイゾウ</t>
    </rPh>
    <rPh sb="2" eb="3">
      <t>シャ</t>
    </rPh>
    <rPh sb="3" eb="4">
      <t>メイ</t>
    </rPh>
    <phoneticPr fontId="3"/>
  </si>
  <si>
    <t>立上りグラフ</t>
    <rPh sb="0" eb="2">
      <t>タチアガ</t>
    </rPh>
    <phoneticPr fontId="3"/>
  </si>
  <si>
    <t>（小数点以下３位）</t>
    <rPh sb="1" eb="4">
      <t>ショウスウテン</t>
    </rPh>
    <rPh sb="4" eb="6">
      <t>イカ</t>
    </rPh>
    <rPh sb="7" eb="8">
      <t>イ</t>
    </rPh>
    <phoneticPr fontId="3"/>
  </si>
  <si>
    <t>(kWh/h)</t>
    <phoneticPr fontId="3"/>
  </si>
  <si>
    <t xml:space="preserve"> (kWh/日）</t>
  </si>
  <si>
    <t>（小数点以下１位）</t>
    <rPh sb="1" eb="4">
      <t>ショウスウテン</t>
    </rPh>
    <rPh sb="4" eb="6">
      <t>イカ</t>
    </rPh>
    <rPh sb="7" eb="8">
      <t>イ</t>
    </rPh>
    <phoneticPr fontId="3"/>
  </si>
  <si>
    <t>試験場所</t>
    <rPh sb="0" eb="2">
      <t>シケン</t>
    </rPh>
    <rPh sb="2" eb="4">
      <t>バショ</t>
    </rPh>
    <phoneticPr fontId="3"/>
  </si>
  <si>
    <t>電　　源</t>
    <rPh sb="0" eb="1">
      <t>デン</t>
    </rPh>
    <rPh sb="3" eb="4">
      <t>ミナモト</t>
    </rPh>
    <phoneticPr fontId="3"/>
  </si>
  <si>
    <t>（min）</t>
    <phoneticPr fontId="3"/>
  </si>
  <si>
    <t>機器の
主な仕様</t>
    <rPh sb="0" eb="2">
      <t>キキ</t>
    </rPh>
    <rPh sb="4" eb="5">
      <t>オモ</t>
    </rPh>
    <rPh sb="6" eb="8">
      <t>シヨウ</t>
    </rPh>
    <phoneticPr fontId="3"/>
  </si>
  <si>
    <t>①立上り時</t>
    <phoneticPr fontId="3"/>
  </si>
  <si>
    <t>担当部署</t>
    <rPh sb="0" eb="2">
      <t>タントウ</t>
    </rPh>
    <rPh sb="2" eb="4">
      <t>ブショ</t>
    </rPh>
    <phoneticPr fontId="3"/>
  </si>
  <si>
    <t>定格消費電力</t>
    <rPh sb="0" eb="2">
      <t>テイカク</t>
    </rPh>
    <rPh sb="2" eb="4">
      <t>ショウヒ</t>
    </rPh>
    <rPh sb="4" eb="6">
      <t>デンリョク</t>
    </rPh>
    <phoneticPr fontId="3"/>
  </si>
  <si>
    <t>規定なし</t>
    <rPh sb="0" eb="2">
      <t>キテイ</t>
    </rPh>
    <phoneticPr fontId="3"/>
  </si>
  <si>
    <t>1回目</t>
    <rPh sb="1" eb="3">
      <t>カイメ</t>
    </rPh>
    <phoneticPr fontId="3"/>
  </si>
  <si>
    <t>2回目</t>
    <rPh sb="1" eb="3">
      <t>カイメ</t>
    </rPh>
    <phoneticPr fontId="3"/>
  </si>
  <si>
    <t>品　　目</t>
    <rPh sb="0" eb="1">
      <t>シナ</t>
    </rPh>
    <rPh sb="3" eb="4">
      <t>メ</t>
    </rPh>
    <phoneticPr fontId="3"/>
  </si>
  <si>
    <t>名　　称</t>
    <rPh sb="0" eb="1">
      <t>ナ</t>
    </rPh>
    <rPh sb="3" eb="4">
      <t>ショウ</t>
    </rPh>
    <phoneticPr fontId="3"/>
  </si>
  <si>
    <t>誤差</t>
    <rPh sb="0" eb="2">
      <t>ゴサ</t>
    </rPh>
    <phoneticPr fontId="3"/>
  </si>
  <si>
    <t>湿度(%)</t>
    <rPh sb="0" eb="1">
      <t>シツ</t>
    </rPh>
    <rPh sb="1" eb="2">
      <t>タビ</t>
    </rPh>
    <phoneticPr fontId="3"/>
  </si>
  <si>
    <t>気圧(hPa)</t>
    <rPh sb="0" eb="1">
      <t>キ</t>
    </rPh>
    <rPh sb="1" eb="2">
      <t>アツ</t>
    </rPh>
    <phoneticPr fontId="3"/>
  </si>
  <si>
    <t>(W)×</t>
  </si>
  <si>
    <t>(D)×</t>
  </si>
  <si>
    <t>重量(kg)</t>
    <rPh sb="0" eb="2">
      <t>ジュウリョウ</t>
    </rPh>
    <phoneticPr fontId="3"/>
  </si>
  <si>
    <t>③待機時</t>
    <phoneticPr fontId="3"/>
  </si>
  <si>
    <t>　②調理時</t>
    <rPh sb="2" eb="4">
      <t>チョウリ</t>
    </rPh>
    <rPh sb="4" eb="5">
      <t>ジ</t>
    </rPh>
    <phoneticPr fontId="3"/>
  </si>
  <si>
    <t>　④日あたり消費電力量</t>
    <rPh sb="2" eb="3">
      <t>ニチ</t>
    </rPh>
    <rPh sb="6" eb="8">
      <t>ショウヒ</t>
    </rPh>
    <phoneticPr fontId="3"/>
  </si>
  <si>
    <t>室温(℃)</t>
    <phoneticPr fontId="3"/>
  </si>
  <si>
    <t>作成日</t>
    <rPh sb="0" eb="2">
      <t>サクセイ</t>
    </rPh>
    <rPh sb="2" eb="3">
      <t>ニチ</t>
    </rPh>
    <phoneticPr fontId="3"/>
  </si>
  <si>
    <t>試験期間</t>
    <rPh sb="0" eb="2">
      <t>シケン</t>
    </rPh>
    <rPh sb="2" eb="4">
      <t>キカン</t>
    </rPh>
    <phoneticPr fontId="3"/>
  </si>
  <si>
    <t>～</t>
    <phoneticPr fontId="3"/>
  </si>
  <si>
    <t>試験日</t>
    <rPh sb="0" eb="3">
      <t>シケンビ</t>
    </rPh>
    <phoneticPr fontId="3"/>
  </si>
  <si>
    <t>測定機器</t>
    <rPh sb="0" eb="2">
      <t>ソクテイ</t>
    </rPh>
    <rPh sb="2" eb="4">
      <t>キキ</t>
    </rPh>
    <phoneticPr fontId="3"/>
  </si>
  <si>
    <t>①熱風モード</t>
    <phoneticPr fontId="3"/>
  </si>
  <si>
    <t>（min）</t>
    <phoneticPr fontId="3"/>
  </si>
  <si>
    <t>②スチームモード</t>
    <phoneticPr fontId="3"/>
  </si>
  <si>
    <t>③複合モード</t>
    <phoneticPr fontId="3"/>
  </si>
  <si>
    <t>③複合モード</t>
    <rPh sb="1" eb="3">
      <t>フクゴウ</t>
    </rPh>
    <phoneticPr fontId="3"/>
  </si>
  <si>
    <t>(℃)</t>
    <phoneticPr fontId="3"/>
  </si>
  <si>
    <t>食材写真</t>
    <rPh sb="0" eb="2">
      <t>ショクザイ</t>
    </rPh>
    <rPh sb="2" eb="4">
      <t>シャシン</t>
    </rPh>
    <phoneticPr fontId="3"/>
  </si>
  <si>
    <t>（kWh）</t>
  </si>
  <si>
    <t>（kWh/回）</t>
    <phoneticPr fontId="3"/>
  </si>
  <si>
    <t>(min)</t>
    <phoneticPr fontId="3"/>
  </si>
  <si>
    <t>－</t>
  </si>
  <si>
    <t>判定員Ｃ</t>
    <rPh sb="0" eb="2">
      <t>ハンテイ</t>
    </rPh>
    <rPh sb="2" eb="3">
      <t>イン</t>
    </rPh>
    <phoneticPr fontId="3"/>
  </si>
  <si>
    <t>判定員Ｂ</t>
    <rPh sb="0" eb="2">
      <t>ハンテイ</t>
    </rPh>
    <rPh sb="2" eb="3">
      <t>イン</t>
    </rPh>
    <phoneticPr fontId="3"/>
  </si>
  <si>
    <t>判定員Ａ</t>
    <rPh sb="0" eb="2">
      <t>ハンテイ</t>
    </rPh>
    <rPh sb="2" eb="3">
      <t>イン</t>
    </rPh>
    <phoneticPr fontId="3"/>
  </si>
  <si>
    <t>測定箇所</t>
    <rPh sb="0" eb="2">
      <t>ソクテイ</t>
    </rPh>
    <rPh sb="2" eb="4">
      <t>カショ</t>
    </rPh>
    <phoneticPr fontId="3"/>
  </si>
  <si>
    <t>段</t>
    <rPh sb="0" eb="1">
      <t>ダン</t>
    </rPh>
    <phoneticPr fontId="3"/>
  </si>
  <si>
    <t>全段標準偏差</t>
    <rPh sb="0" eb="2">
      <t>ゼンダン</t>
    </rPh>
    <rPh sb="2" eb="4">
      <t>ヒョウジュン</t>
    </rPh>
    <rPh sb="4" eb="6">
      <t>ヘンサ</t>
    </rPh>
    <phoneticPr fontId="3"/>
  </si>
  <si>
    <t>全段平均値</t>
    <rPh sb="0" eb="2">
      <t>ゼンダン</t>
    </rPh>
    <rPh sb="2" eb="5">
      <t>ヘイキンチ</t>
    </rPh>
    <phoneticPr fontId="3"/>
  </si>
  <si>
    <t>判定者Ｃ</t>
    <rPh sb="0" eb="2">
      <t>ハンテイ</t>
    </rPh>
    <rPh sb="2" eb="3">
      <t>シャ</t>
    </rPh>
    <phoneticPr fontId="3"/>
  </si>
  <si>
    <t>判定者Ｂ</t>
    <rPh sb="0" eb="2">
      <t>ハンテイ</t>
    </rPh>
    <rPh sb="2" eb="3">
      <t>シャ</t>
    </rPh>
    <phoneticPr fontId="3"/>
  </si>
  <si>
    <t>判定者Ａ</t>
    <rPh sb="0" eb="2">
      <t>ハンテイ</t>
    </rPh>
    <rPh sb="2" eb="3">
      <t>シャ</t>
    </rPh>
    <phoneticPr fontId="3"/>
  </si>
  <si>
    <t>（最下段）</t>
    <phoneticPr fontId="3"/>
  </si>
  <si>
    <t>（小数点以下２位）</t>
    <rPh sb="1" eb="4">
      <t>ショウスウテン</t>
    </rPh>
    <rPh sb="4" eb="6">
      <t>イカ</t>
    </rPh>
    <rPh sb="7" eb="8">
      <t>イ</t>
    </rPh>
    <phoneticPr fontId="3"/>
  </si>
  <si>
    <r>
      <rPr>
        <i/>
        <sz val="14"/>
        <rFont val="ＭＳ Ｐ明朝"/>
        <family val="1"/>
        <charset val="128"/>
      </rPr>
      <t>Ｉ</t>
    </r>
    <r>
      <rPr>
        <vertAlign val="subscript"/>
        <sz val="14"/>
        <rFont val="ＭＳ Ｐ明朝"/>
        <family val="1"/>
        <charset val="128"/>
      </rPr>
      <t>ｔ</t>
    </r>
    <phoneticPr fontId="3"/>
  </si>
  <si>
    <t>①熱風モード</t>
    <phoneticPr fontId="3"/>
  </si>
  <si>
    <t>②スチームモード</t>
    <phoneticPr fontId="3"/>
  </si>
  <si>
    <r>
      <rPr>
        <i/>
        <sz val="10"/>
        <rFont val="Symbol"/>
        <family val="1"/>
        <charset val="2"/>
      </rPr>
      <t>q</t>
    </r>
    <r>
      <rPr>
        <vertAlign val="subscript"/>
        <sz val="10"/>
        <rFont val="Century"/>
        <family val="1"/>
      </rPr>
      <t>s</t>
    </r>
    <r>
      <rPr>
        <sz val="10"/>
        <rFont val="ＭＳ Ｐゴシック"/>
        <family val="3"/>
        <charset val="128"/>
      </rPr>
      <t xml:space="preserve"> ：庫内中央の初温[℃]</t>
    </r>
    <rPh sb="4" eb="5">
      <t>コ</t>
    </rPh>
    <rPh sb="5" eb="6">
      <t>ナイ</t>
    </rPh>
    <rPh sb="6" eb="8">
      <t>チュウオウ</t>
    </rPh>
    <phoneticPr fontId="3"/>
  </si>
  <si>
    <r>
      <rPr>
        <i/>
        <sz val="10"/>
        <rFont val="Century"/>
        <family val="1"/>
      </rPr>
      <t>T</t>
    </r>
    <r>
      <rPr>
        <vertAlign val="subscript"/>
        <sz val="10"/>
        <rFont val="Century"/>
        <family val="1"/>
      </rPr>
      <t>g</t>
    </r>
    <r>
      <rPr>
        <sz val="10"/>
        <rFont val="ＭＳ Ｐゴシック"/>
        <family val="3"/>
        <charset val="128"/>
      </rPr>
      <t xml:space="preserve"> ：待機状態に達した時間[min]</t>
    </r>
    <rPh sb="4" eb="6">
      <t>タイキ</t>
    </rPh>
    <rPh sb="6" eb="8">
      <t>ジョウタイ</t>
    </rPh>
    <rPh sb="9" eb="10">
      <t>タッ</t>
    </rPh>
    <phoneticPr fontId="3"/>
  </si>
  <si>
    <r>
      <rPr>
        <i/>
        <sz val="10"/>
        <rFont val="Century"/>
        <family val="1"/>
      </rPr>
      <t>P</t>
    </r>
    <r>
      <rPr>
        <vertAlign val="subscript"/>
        <sz val="10"/>
        <rFont val="Century"/>
        <family val="1"/>
      </rPr>
      <t>i</t>
    </r>
    <r>
      <rPr>
        <sz val="10"/>
        <rFont val="ＭＳ Ｐゴシック"/>
        <family val="3"/>
        <charset val="128"/>
      </rPr>
      <t xml:space="preserve"> = </t>
    </r>
    <phoneticPr fontId="3"/>
  </si>
  <si>
    <r>
      <rPr>
        <i/>
        <sz val="10"/>
        <rFont val="Century"/>
        <family val="1"/>
      </rPr>
      <t>T</t>
    </r>
    <r>
      <rPr>
        <vertAlign val="subscript"/>
        <sz val="10"/>
        <rFont val="Century"/>
        <family val="1"/>
      </rPr>
      <t>i</t>
    </r>
    <r>
      <rPr>
        <sz val="10"/>
        <rFont val="ＭＳ Ｐゴシック"/>
        <family val="3"/>
        <charset val="128"/>
      </rPr>
      <t xml:space="preserve"> = </t>
    </r>
    <phoneticPr fontId="3"/>
  </si>
  <si>
    <t>（小数点以下3位）</t>
    <rPh sb="1" eb="4">
      <t>ショウスウテン</t>
    </rPh>
    <rPh sb="4" eb="6">
      <t>イカ</t>
    </rPh>
    <rPh sb="7" eb="8">
      <t>イ</t>
    </rPh>
    <phoneticPr fontId="3"/>
  </si>
  <si>
    <r>
      <rPr>
        <i/>
        <sz val="10"/>
        <rFont val="Symbol"/>
        <family val="1"/>
        <charset val="2"/>
      </rPr>
      <t>q</t>
    </r>
    <r>
      <rPr>
        <vertAlign val="subscript"/>
        <sz val="10"/>
        <rFont val="Century"/>
        <family val="1"/>
      </rPr>
      <t>f</t>
    </r>
    <r>
      <rPr>
        <sz val="10"/>
        <rFont val="ＭＳ Ｐゴシック"/>
        <family val="3"/>
        <charset val="128"/>
      </rPr>
      <t xml:space="preserve"> ：庫内中央の最終温度[℃]</t>
    </r>
    <rPh sb="4" eb="5">
      <t>コ</t>
    </rPh>
    <rPh sb="5" eb="6">
      <t>ナイ</t>
    </rPh>
    <rPh sb="6" eb="8">
      <t>チュウオウ</t>
    </rPh>
    <rPh sb="9" eb="11">
      <t>サイシュウ</t>
    </rPh>
    <rPh sb="11" eb="13">
      <t>オンド</t>
    </rPh>
    <phoneticPr fontId="3"/>
  </si>
  <si>
    <r>
      <t>均一性指数</t>
    </r>
    <r>
      <rPr>
        <i/>
        <sz val="10"/>
        <rFont val="Century"/>
        <family val="1"/>
      </rPr>
      <t>I</t>
    </r>
    <r>
      <rPr>
        <vertAlign val="subscript"/>
        <sz val="10"/>
        <rFont val="ＭＳ Ｐゴシック"/>
        <family val="3"/>
        <charset val="128"/>
      </rPr>
      <t>ｔ</t>
    </r>
    <rPh sb="0" eb="3">
      <t>キンイツセイ</t>
    </rPh>
    <rPh sb="3" eb="5">
      <t>シスウ</t>
    </rPh>
    <phoneticPr fontId="3"/>
  </si>
  <si>
    <r>
      <rPr>
        <i/>
        <sz val="14"/>
        <rFont val="Century"/>
        <family val="1"/>
      </rPr>
      <t>T</t>
    </r>
    <r>
      <rPr>
        <vertAlign val="subscript"/>
        <sz val="14"/>
        <rFont val="Century"/>
        <family val="1"/>
      </rPr>
      <t>s</t>
    </r>
    <phoneticPr fontId="3"/>
  </si>
  <si>
    <r>
      <rPr>
        <i/>
        <sz val="10"/>
        <rFont val="Century"/>
        <family val="1"/>
      </rPr>
      <t>T</t>
    </r>
    <r>
      <rPr>
        <vertAlign val="subscript"/>
        <sz val="10"/>
        <rFont val="Century"/>
        <family val="1"/>
      </rPr>
      <t xml:space="preserve">s </t>
    </r>
    <r>
      <rPr>
        <sz val="10"/>
        <rFont val="ＭＳ Ｐゴシック"/>
        <family val="3"/>
        <charset val="128"/>
      </rPr>
      <t>: 立上り性能[min]</t>
    </r>
    <phoneticPr fontId="3"/>
  </si>
  <si>
    <r>
      <rPr>
        <i/>
        <sz val="10"/>
        <rFont val="Symbol"/>
        <family val="1"/>
        <charset val="2"/>
      </rPr>
      <t>q</t>
    </r>
    <r>
      <rPr>
        <vertAlign val="subscript"/>
        <sz val="10"/>
        <rFont val="Century"/>
        <family val="1"/>
      </rPr>
      <t xml:space="preserve">s </t>
    </r>
    <r>
      <rPr>
        <sz val="10"/>
        <rFont val="ＭＳ Ｐゴシック"/>
        <family val="3"/>
        <charset val="128"/>
      </rPr>
      <t>: 庫内中央の初温[℃]</t>
    </r>
    <rPh sb="5" eb="6">
      <t>コ</t>
    </rPh>
    <rPh sb="6" eb="7">
      <t>ナイ</t>
    </rPh>
    <rPh sb="7" eb="9">
      <t>チュウオウ</t>
    </rPh>
    <phoneticPr fontId="3"/>
  </si>
  <si>
    <r>
      <rPr>
        <i/>
        <sz val="10"/>
        <rFont val="Symbol"/>
        <family val="1"/>
        <charset val="2"/>
      </rPr>
      <t>q</t>
    </r>
    <r>
      <rPr>
        <vertAlign val="subscript"/>
        <sz val="10"/>
        <rFont val="Century"/>
        <family val="1"/>
      </rPr>
      <t xml:space="preserve">f </t>
    </r>
    <r>
      <rPr>
        <sz val="10"/>
        <rFont val="ＭＳ Ｐゴシック"/>
        <family val="3"/>
        <charset val="128"/>
      </rPr>
      <t>: 庫内中央の最終温度[℃]</t>
    </r>
    <rPh sb="5" eb="6">
      <t>コ</t>
    </rPh>
    <rPh sb="6" eb="7">
      <t>ナイ</t>
    </rPh>
    <rPh sb="7" eb="9">
      <t>チュウオウ</t>
    </rPh>
    <rPh sb="10" eb="12">
      <t>サイシュウ</t>
    </rPh>
    <rPh sb="12" eb="14">
      <t>オンド</t>
    </rPh>
    <phoneticPr fontId="3"/>
  </si>
  <si>
    <r>
      <rPr>
        <i/>
        <sz val="10"/>
        <rFont val="Century"/>
        <family val="1"/>
      </rPr>
      <t>T</t>
    </r>
    <r>
      <rPr>
        <vertAlign val="subscript"/>
        <sz val="10"/>
        <rFont val="Century"/>
        <family val="1"/>
      </rPr>
      <t xml:space="preserve">g </t>
    </r>
    <r>
      <rPr>
        <sz val="10"/>
        <rFont val="ＭＳ Ｐゴシック"/>
        <family val="3"/>
        <charset val="128"/>
      </rPr>
      <t>: 待機状態に達した時間[min]</t>
    </r>
    <rPh sb="5" eb="7">
      <t>タイキ</t>
    </rPh>
    <rPh sb="7" eb="9">
      <t>ジョウタイ</t>
    </rPh>
    <rPh sb="10" eb="11">
      <t>タッ</t>
    </rPh>
    <phoneticPr fontId="3"/>
  </si>
  <si>
    <t>（min）</t>
    <phoneticPr fontId="3"/>
  </si>
  <si>
    <r>
      <rPr>
        <i/>
        <sz val="10"/>
        <rFont val="Century"/>
        <family val="1"/>
      </rPr>
      <t>V</t>
    </r>
    <r>
      <rPr>
        <vertAlign val="subscript"/>
        <sz val="10"/>
        <rFont val="Century"/>
        <family val="1"/>
      </rPr>
      <t>m</t>
    </r>
    <r>
      <rPr>
        <sz val="10"/>
        <rFont val="ＭＳ Ｐゴシック"/>
        <family val="3"/>
        <charset val="128"/>
      </rPr>
      <t>：最大調理量</t>
    </r>
    <r>
      <rPr>
        <sz val="10"/>
        <rFont val="Century"/>
        <family val="1"/>
      </rPr>
      <t>[</t>
    </r>
    <r>
      <rPr>
        <sz val="10"/>
        <rFont val="ＭＳ Ｐゴシック"/>
        <family val="3"/>
        <charset val="128"/>
      </rPr>
      <t>個</t>
    </r>
    <r>
      <rPr>
        <sz val="10"/>
        <rFont val="Century"/>
        <family val="1"/>
      </rPr>
      <t>/</t>
    </r>
    <r>
      <rPr>
        <sz val="10"/>
        <rFont val="ＭＳ Ｐゴシック"/>
        <family val="3"/>
        <charset val="128"/>
      </rPr>
      <t>回</t>
    </r>
    <r>
      <rPr>
        <sz val="10"/>
        <rFont val="Century"/>
        <family val="1"/>
      </rPr>
      <t>]</t>
    </r>
    <rPh sb="3" eb="5">
      <t>サイダイ</t>
    </rPh>
    <rPh sb="5" eb="7">
      <t>チョウリ</t>
    </rPh>
    <rPh sb="7" eb="8">
      <t>リョウ</t>
    </rPh>
    <phoneticPr fontId="3"/>
  </si>
  <si>
    <r>
      <rPr>
        <i/>
        <sz val="10"/>
        <rFont val="Century"/>
        <family val="1"/>
      </rPr>
      <t>T</t>
    </r>
    <r>
      <rPr>
        <vertAlign val="subscript"/>
        <sz val="10"/>
        <rFont val="Century"/>
        <family val="1"/>
      </rPr>
      <t>c</t>
    </r>
    <r>
      <rPr>
        <sz val="10"/>
        <rFont val="ＭＳ Ｐゴシック"/>
        <family val="3"/>
        <charset val="128"/>
      </rPr>
      <t>：調理に要した時間 [min/回]</t>
    </r>
    <rPh sb="3" eb="5">
      <t>チョウリ</t>
    </rPh>
    <rPh sb="6" eb="7">
      <t>ヨウ</t>
    </rPh>
    <rPh sb="9" eb="11">
      <t>ジカン</t>
    </rPh>
    <rPh sb="17" eb="18">
      <t>カイ</t>
    </rPh>
    <phoneticPr fontId="3"/>
  </si>
  <si>
    <t>（min/回）</t>
    <rPh sb="5" eb="6">
      <t>カイ</t>
    </rPh>
    <phoneticPr fontId="3"/>
  </si>
  <si>
    <t>(kWh/回)</t>
    <rPh sb="5" eb="6">
      <t>カイ</t>
    </rPh>
    <phoneticPr fontId="3"/>
  </si>
  <si>
    <t>(個/回)</t>
    <rPh sb="3" eb="4">
      <t>カイ</t>
    </rPh>
    <phoneticPr fontId="3"/>
  </si>
  <si>
    <r>
      <rPr>
        <i/>
        <sz val="10"/>
        <rFont val="Century"/>
        <family val="1"/>
      </rPr>
      <t>P</t>
    </r>
    <r>
      <rPr>
        <vertAlign val="subscript"/>
        <sz val="10"/>
        <rFont val="Century"/>
        <family val="1"/>
      </rPr>
      <t>c</t>
    </r>
    <r>
      <rPr>
        <vertAlign val="subscript"/>
        <sz val="10"/>
        <rFont val="ＭＳ Ｐゴシック"/>
        <family val="3"/>
        <charset val="128"/>
      </rPr>
      <t xml:space="preserve"> </t>
    </r>
    <r>
      <rPr>
        <sz val="10"/>
        <rFont val="ＭＳ Ｐゴシック"/>
        <family val="3"/>
        <charset val="128"/>
      </rPr>
      <t>：消費電力量 [kWh/回]</t>
    </r>
    <rPh sb="4" eb="6">
      <t>ショウヒ</t>
    </rPh>
    <rPh sb="6" eb="8">
      <t>デンリョク</t>
    </rPh>
    <rPh sb="8" eb="9">
      <t>リョウ</t>
    </rPh>
    <rPh sb="15" eb="16">
      <t>カイ</t>
    </rPh>
    <phoneticPr fontId="3"/>
  </si>
  <si>
    <r>
      <rPr>
        <i/>
        <sz val="10"/>
        <rFont val="Century"/>
        <family val="1"/>
      </rPr>
      <t>T</t>
    </r>
    <r>
      <rPr>
        <vertAlign val="subscript"/>
        <sz val="10"/>
        <rFont val="Century"/>
        <family val="1"/>
      </rPr>
      <t>g</t>
    </r>
    <r>
      <rPr>
        <sz val="10"/>
        <rFont val="ＭＳ Ｐゴシック"/>
        <family val="3"/>
        <charset val="128"/>
      </rPr>
      <t xml:space="preserve"> =</t>
    </r>
    <phoneticPr fontId="3"/>
  </si>
  <si>
    <r>
      <rPr>
        <i/>
        <sz val="10"/>
        <rFont val="Symbol"/>
        <family val="1"/>
        <charset val="2"/>
      </rPr>
      <t>q</t>
    </r>
    <r>
      <rPr>
        <vertAlign val="subscript"/>
        <sz val="10"/>
        <rFont val="Century"/>
        <family val="1"/>
      </rPr>
      <t>f</t>
    </r>
    <r>
      <rPr>
        <sz val="10"/>
        <rFont val="ＭＳ Ｐゴシック"/>
        <family val="3"/>
        <charset val="128"/>
      </rPr>
      <t xml:space="preserve"> =</t>
    </r>
    <phoneticPr fontId="3"/>
  </si>
  <si>
    <r>
      <rPr>
        <i/>
        <sz val="10"/>
        <rFont val="Symbol"/>
        <family val="1"/>
        <charset val="2"/>
      </rPr>
      <t>q</t>
    </r>
    <r>
      <rPr>
        <vertAlign val="subscript"/>
        <sz val="10"/>
        <rFont val="Century"/>
        <family val="1"/>
      </rPr>
      <t>s</t>
    </r>
    <r>
      <rPr>
        <sz val="10"/>
        <rFont val="ＭＳ Ｐゴシック"/>
        <family val="3"/>
        <charset val="128"/>
      </rPr>
      <t xml:space="preserve"> =</t>
    </r>
    <phoneticPr fontId="3"/>
  </si>
  <si>
    <r>
      <rPr>
        <i/>
        <sz val="10"/>
        <rFont val="Century"/>
        <family val="1"/>
      </rPr>
      <t>T</t>
    </r>
    <r>
      <rPr>
        <vertAlign val="subscript"/>
        <sz val="10"/>
        <rFont val="Century"/>
        <family val="1"/>
      </rPr>
      <t>s</t>
    </r>
    <r>
      <rPr>
        <sz val="10"/>
        <rFont val="ＭＳ Ｐゴシック"/>
        <family val="3"/>
        <charset val="128"/>
      </rPr>
      <t xml:space="preserve"> =</t>
    </r>
    <phoneticPr fontId="3"/>
  </si>
  <si>
    <r>
      <rPr>
        <i/>
        <sz val="14"/>
        <rFont val="Century"/>
        <family val="1"/>
      </rPr>
      <t>T</t>
    </r>
    <r>
      <rPr>
        <vertAlign val="subscript"/>
        <sz val="14"/>
        <rFont val="Century"/>
        <family val="1"/>
      </rPr>
      <t xml:space="preserve">s </t>
    </r>
    <r>
      <rPr>
        <sz val="10"/>
        <rFont val="ＭＳ Ｐゴシック"/>
        <family val="3"/>
        <charset val="128"/>
      </rPr>
      <t>平均値</t>
    </r>
    <r>
      <rPr>
        <sz val="10"/>
        <rFont val="ＭＳ Ｐゴシック"/>
        <family val="3"/>
        <charset val="128"/>
      </rPr>
      <t xml:space="preserve"> =</t>
    </r>
    <rPh sb="3" eb="6">
      <t>ヘイキンチ</t>
    </rPh>
    <phoneticPr fontId="3"/>
  </si>
  <si>
    <r>
      <rPr>
        <i/>
        <sz val="10"/>
        <rFont val="Symbol"/>
        <family val="1"/>
        <charset val="2"/>
      </rPr>
      <t>q</t>
    </r>
    <r>
      <rPr>
        <vertAlign val="subscript"/>
        <sz val="10"/>
        <rFont val="Century"/>
        <family val="1"/>
      </rPr>
      <t>f</t>
    </r>
    <r>
      <rPr>
        <sz val="10"/>
        <rFont val="ＭＳ Ｐゴシック"/>
        <family val="3"/>
        <charset val="128"/>
      </rPr>
      <t xml:space="preserve"> =</t>
    </r>
    <phoneticPr fontId="3"/>
  </si>
  <si>
    <r>
      <rPr>
        <i/>
        <sz val="10"/>
        <rFont val="Symbol"/>
        <family val="1"/>
        <charset val="2"/>
      </rPr>
      <t>q</t>
    </r>
    <r>
      <rPr>
        <vertAlign val="subscript"/>
        <sz val="10"/>
        <rFont val="ＭＳ Ｐ明朝"/>
        <family val="1"/>
        <charset val="128"/>
      </rPr>
      <t>ｆ</t>
    </r>
    <r>
      <rPr>
        <sz val="10"/>
        <rFont val="ＭＳ Ｐゴシック"/>
        <family val="3"/>
        <charset val="128"/>
      </rPr>
      <t xml:space="preserve"> =</t>
    </r>
    <phoneticPr fontId="3"/>
  </si>
  <si>
    <r>
      <rPr>
        <i/>
        <sz val="10"/>
        <rFont val="Century"/>
        <family val="1"/>
      </rPr>
      <t>P</t>
    </r>
    <r>
      <rPr>
        <vertAlign val="subscript"/>
        <sz val="10"/>
        <rFont val="Century"/>
        <family val="1"/>
      </rPr>
      <t>c</t>
    </r>
    <r>
      <rPr>
        <sz val="10"/>
        <rFont val="ＭＳ Ｐゴシック"/>
        <family val="3"/>
        <charset val="128"/>
      </rPr>
      <t xml:space="preserve"> =</t>
    </r>
    <r>
      <rPr>
        <sz val="10"/>
        <rFont val="ＭＳ Ｐ明朝"/>
        <family val="1"/>
        <charset val="128"/>
      </rPr>
      <t>　</t>
    </r>
    <r>
      <rPr>
        <sz val="10"/>
        <rFont val="Century"/>
        <family val="1"/>
      </rPr>
      <t xml:space="preserve"> </t>
    </r>
    <r>
      <rPr>
        <sz val="10"/>
        <rFont val="ＭＳ Ｐ明朝"/>
        <family val="1"/>
        <charset val="128"/>
      </rPr>
      <t>　　</t>
    </r>
    <phoneticPr fontId="3"/>
  </si>
  <si>
    <t>熱風モード　250℃</t>
    <rPh sb="0" eb="2">
      <t>ネップウ</t>
    </rPh>
    <phoneticPr fontId="3"/>
  </si>
  <si>
    <r>
      <rPr>
        <i/>
        <sz val="10"/>
        <rFont val="Century"/>
        <family val="1"/>
      </rPr>
      <t>T</t>
    </r>
    <r>
      <rPr>
        <vertAlign val="subscript"/>
        <sz val="10"/>
        <rFont val="Century"/>
        <family val="1"/>
      </rPr>
      <t>i</t>
    </r>
    <r>
      <rPr>
        <sz val="10"/>
        <rFont val="ＭＳ Ｐゴシック"/>
        <family val="3"/>
        <charset val="128"/>
      </rPr>
      <t xml:space="preserve"> ：消費電力量の測定時間 [min]</t>
    </r>
    <rPh sb="4" eb="6">
      <t>ショウヒ</t>
    </rPh>
    <rPh sb="6" eb="8">
      <t>デンリョク</t>
    </rPh>
    <rPh sb="8" eb="9">
      <t>リョウ</t>
    </rPh>
    <phoneticPr fontId="3"/>
  </si>
  <si>
    <r>
      <rPr>
        <i/>
        <sz val="10"/>
        <rFont val="Century"/>
        <family val="1"/>
      </rPr>
      <t>P</t>
    </r>
    <r>
      <rPr>
        <vertAlign val="subscript"/>
        <sz val="10"/>
        <rFont val="Century"/>
        <family val="1"/>
      </rPr>
      <t xml:space="preserve">c </t>
    </r>
    <r>
      <rPr>
        <sz val="10"/>
        <rFont val="ＭＳ Ｐゴシック"/>
        <family val="3"/>
        <charset val="128"/>
      </rPr>
      <t>：</t>
    </r>
    <r>
      <rPr>
        <sz val="10"/>
        <rFont val="Century"/>
        <family val="1"/>
      </rPr>
      <t xml:space="preserve"> </t>
    </r>
    <r>
      <rPr>
        <sz val="10"/>
        <rFont val="ＭＳ Ｐゴシック"/>
        <family val="3"/>
        <charset val="128"/>
      </rPr>
      <t>消費電力量</t>
    </r>
    <r>
      <rPr>
        <sz val="10"/>
        <rFont val="ＭＳ Ｐゴシック"/>
        <family val="3"/>
        <charset val="128"/>
      </rPr>
      <t xml:space="preserve"> [kWh/回]</t>
    </r>
    <rPh sb="5" eb="7">
      <t>ショウヒ</t>
    </rPh>
    <rPh sb="7" eb="9">
      <t>デンリョク</t>
    </rPh>
    <rPh sb="9" eb="10">
      <t>リョウ</t>
    </rPh>
    <rPh sb="16" eb="17">
      <t>カイ</t>
    </rPh>
    <phoneticPr fontId="3"/>
  </si>
  <si>
    <r>
      <rPr>
        <i/>
        <sz val="10"/>
        <rFont val="Century"/>
        <family val="1"/>
      </rPr>
      <t>P</t>
    </r>
    <r>
      <rPr>
        <vertAlign val="subscript"/>
        <sz val="10"/>
        <rFont val="Century"/>
        <family val="1"/>
      </rPr>
      <t>s</t>
    </r>
    <r>
      <rPr>
        <sz val="10"/>
        <rFont val="ＭＳ Ｐゴシック"/>
        <family val="3"/>
        <charset val="128"/>
      </rPr>
      <t xml:space="preserve"> ： 消費電力量[kWh/回]</t>
    </r>
    <phoneticPr fontId="3"/>
  </si>
  <si>
    <r>
      <rPr>
        <i/>
        <sz val="10"/>
        <rFont val="Century"/>
        <family val="1"/>
      </rPr>
      <t>P</t>
    </r>
    <r>
      <rPr>
        <vertAlign val="subscript"/>
        <sz val="10"/>
        <rFont val="Century"/>
        <family val="1"/>
      </rPr>
      <t>s</t>
    </r>
    <r>
      <rPr>
        <sz val="10"/>
        <rFont val="ＭＳ Ｐゴシック"/>
        <family val="3"/>
        <charset val="128"/>
      </rPr>
      <t xml:space="preserve"> =</t>
    </r>
    <r>
      <rPr>
        <sz val="10"/>
        <rFont val="Century"/>
        <family val="1"/>
      </rPr>
      <t xml:space="preserve"> </t>
    </r>
    <r>
      <rPr>
        <sz val="10"/>
        <rFont val="Times New Roman"/>
        <family val="1"/>
      </rPr>
      <t xml:space="preserve"> </t>
    </r>
    <phoneticPr fontId="3"/>
  </si>
  <si>
    <r>
      <rPr>
        <i/>
        <sz val="10"/>
        <rFont val="Century"/>
        <family val="1"/>
      </rPr>
      <t>P</t>
    </r>
    <r>
      <rPr>
        <vertAlign val="subscript"/>
        <sz val="10"/>
        <rFont val="Century"/>
        <family val="1"/>
      </rPr>
      <t>s</t>
    </r>
    <r>
      <rPr>
        <vertAlign val="subscript"/>
        <sz val="10"/>
        <rFont val="Times New Roman"/>
        <family val="1"/>
      </rPr>
      <t xml:space="preserve"> </t>
    </r>
    <r>
      <rPr>
        <sz val="10"/>
        <rFont val="ＭＳ Ｐゴシック"/>
        <family val="3"/>
        <charset val="128"/>
      </rPr>
      <t>: 消費電力量[kWh/回]</t>
    </r>
    <phoneticPr fontId="3"/>
  </si>
  <si>
    <r>
      <rPr>
        <i/>
        <sz val="10"/>
        <rFont val="Century"/>
        <family val="1"/>
      </rPr>
      <t>P</t>
    </r>
    <r>
      <rPr>
        <vertAlign val="subscript"/>
        <sz val="10"/>
        <rFont val="Century"/>
        <family val="1"/>
      </rPr>
      <t>i</t>
    </r>
    <r>
      <rPr>
        <sz val="10"/>
        <rFont val="ＭＳ Ｐゴシック"/>
        <family val="3"/>
        <charset val="128"/>
      </rPr>
      <t xml:space="preserve"> : 消費電力量[kWh]</t>
    </r>
    <rPh sb="5" eb="7">
      <t>ショウヒ</t>
    </rPh>
    <rPh sb="7" eb="9">
      <t>デンリョク</t>
    </rPh>
    <rPh sb="9" eb="10">
      <t>リョウ</t>
    </rPh>
    <phoneticPr fontId="3"/>
  </si>
  <si>
    <t>　食パン表面の焼き色写真</t>
    <rPh sb="1" eb="2">
      <t>ショク</t>
    </rPh>
    <rPh sb="4" eb="6">
      <t>ヒョウメン</t>
    </rPh>
    <rPh sb="7" eb="8">
      <t>ヤ</t>
    </rPh>
    <rPh sb="9" eb="10">
      <t>イロ</t>
    </rPh>
    <rPh sb="10" eb="12">
      <t>シャシン</t>
    </rPh>
    <phoneticPr fontId="3"/>
  </si>
  <si>
    <t>調理試験写真</t>
    <rPh sb="0" eb="2">
      <t>チョウリ</t>
    </rPh>
    <rPh sb="2" eb="4">
      <t>シケン</t>
    </rPh>
    <rPh sb="4" eb="6">
      <t>シャシン</t>
    </rPh>
    <phoneticPr fontId="3"/>
  </si>
  <si>
    <t>調理回数を想定した日あたり消費電力量の計算</t>
    <rPh sb="0" eb="2">
      <t>チョウリ</t>
    </rPh>
    <rPh sb="2" eb="4">
      <t>カイスウ</t>
    </rPh>
    <rPh sb="5" eb="7">
      <t>ソウテイ</t>
    </rPh>
    <rPh sb="19" eb="21">
      <t>ケイサン</t>
    </rPh>
    <phoneticPr fontId="3"/>
  </si>
  <si>
    <t>回/日</t>
    <rPh sb="0" eb="1">
      <t>カイ</t>
    </rPh>
    <rPh sb="2" eb="3">
      <t>ニチ</t>
    </rPh>
    <phoneticPr fontId="3"/>
  </si>
  <si>
    <t>②調理時</t>
    <phoneticPr fontId="3"/>
  </si>
  <si>
    <r>
      <rPr>
        <i/>
        <sz val="14"/>
        <rFont val="Century"/>
        <family val="1"/>
      </rPr>
      <t>V</t>
    </r>
    <r>
      <rPr>
        <vertAlign val="subscript"/>
        <sz val="14"/>
        <rFont val="Century"/>
        <family val="1"/>
      </rPr>
      <t>m</t>
    </r>
    <phoneticPr fontId="3"/>
  </si>
  <si>
    <r>
      <rPr>
        <i/>
        <sz val="14"/>
        <rFont val="Century"/>
        <family val="1"/>
      </rPr>
      <t>T</t>
    </r>
    <r>
      <rPr>
        <vertAlign val="subscript"/>
        <sz val="14"/>
        <rFont val="Century"/>
        <family val="1"/>
      </rPr>
      <t>c</t>
    </r>
    <phoneticPr fontId="3"/>
  </si>
  <si>
    <t>(個/回)</t>
    <rPh sb="1" eb="2">
      <t>コ</t>
    </rPh>
    <rPh sb="3" eb="4">
      <t>カイ</t>
    </rPh>
    <phoneticPr fontId="3"/>
  </si>
  <si>
    <t>(min/回)</t>
    <rPh sb="5" eb="6">
      <t>カイ</t>
    </rPh>
    <phoneticPr fontId="3"/>
  </si>
  <si>
    <t>(kWh/日)</t>
    <rPh sb="5" eb="6">
      <t>ニチ</t>
    </rPh>
    <phoneticPr fontId="3"/>
  </si>
  <si>
    <r>
      <rPr>
        <i/>
        <sz val="14"/>
        <rFont val="Century"/>
        <family val="1"/>
      </rPr>
      <t>V</t>
    </r>
    <r>
      <rPr>
        <vertAlign val="subscript"/>
        <sz val="14"/>
        <rFont val="Century"/>
        <family val="1"/>
      </rPr>
      <t>m</t>
    </r>
    <r>
      <rPr>
        <sz val="14"/>
        <rFont val="ＭＳ Ｐゴシック"/>
        <family val="3"/>
        <charset val="128"/>
      </rPr>
      <t xml:space="preserve"> =</t>
    </r>
    <phoneticPr fontId="3"/>
  </si>
  <si>
    <r>
      <rPr>
        <i/>
        <sz val="14"/>
        <rFont val="Century"/>
        <family val="1"/>
      </rPr>
      <t>T</t>
    </r>
    <r>
      <rPr>
        <vertAlign val="subscript"/>
        <sz val="14"/>
        <rFont val="Century"/>
        <family val="1"/>
      </rPr>
      <t>c</t>
    </r>
    <r>
      <rPr>
        <sz val="14"/>
        <rFont val="ＭＳ Ｐゴシック"/>
        <family val="3"/>
        <charset val="128"/>
      </rPr>
      <t xml:space="preserve"> =</t>
    </r>
    <phoneticPr fontId="3"/>
  </si>
  <si>
    <t>気圧
(hPa)</t>
    <rPh sb="0" eb="1">
      <t>キ</t>
    </rPh>
    <rPh sb="1" eb="2">
      <t>アツ</t>
    </rPh>
    <phoneticPr fontId="3"/>
  </si>
  <si>
    <t>外形寸法(mm)</t>
    <rPh sb="0" eb="2">
      <t>ガイケイ</t>
    </rPh>
    <rPh sb="2" eb="4">
      <t>スンポウ</t>
    </rPh>
    <phoneticPr fontId="3"/>
  </si>
  <si>
    <t>庫内寸法(mm)</t>
    <rPh sb="0" eb="1">
      <t>コ</t>
    </rPh>
    <rPh sb="1" eb="2">
      <t>ナイ</t>
    </rPh>
    <rPh sb="2" eb="4">
      <t>スンポウ</t>
    </rPh>
    <phoneticPr fontId="3"/>
  </si>
  <si>
    <t>(H)</t>
    <phoneticPr fontId="3"/>
  </si>
  <si>
    <t>(kW)</t>
    <phoneticPr fontId="3"/>
  </si>
  <si>
    <r>
      <rPr>
        <i/>
        <sz val="12"/>
        <rFont val="Century"/>
        <family val="1"/>
      </rPr>
      <t>P</t>
    </r>
    <r>
      <rPr>
        <vertAlign val="subscript"/>
        <sz val="12"/>
        <rFont val="Century"/>
        <family val="1"/>
      </rPr>
      <t>s</t>
    </r>
    <r>
      <rPr>
        <sz val="10"/>
        <rFont val="ＭＳ Ｐゴシック"/>
        <family val="3"/>
        <charset val="128"/>
      </rPr>
      <t xml:space="preserve"> =</t>
    </r>
    <r>
      <rPr>
        <sz val="10"/>
        <rFont val="Century"/>
        <family val="1"/>
      </rPr>
      <t xml:space="preserve"> </t>
    </r>
    <r>
      <rPr>
        <sz val="10"/>
        <rFont val="Times New Roman"/>
        <family val="1"/>
      </rPr>
      <t xml:space="preserve"> </t>
    </r>
    <phoneticPr fontId="3"/>
  </si>
  <si>
    <r>
      <rPr>
        <i/>
        <sz val="12"/>
        <rFont val="Century"/>
        <family val="1"/>
      </rPr>
      <t>P</t>
    </r>
    <r>
      <rPr>
        <vertAlign val="subscript"/>
        <sz val="12"/>
        <rFont val="Century"/>
        <family val="1"/>
      </rPr>
      <t>c</t>
    </r>
    <r>
      <rPr>
        <sz val="10"/>
        <rFont val="ＭＳ Ｐゴシック"/>
        <family val="3"/>
        <charset val="128"/>
      </rPr>
      <t xml:space="preserve"> =</t>
    </r>
    <r>
      <rPr>
        <sz val="10"/>
        <rFont val="Century"/>
        <family val="1"/>
      </rPr>
      <t xml:space="preserve"> </t>
    </r>
    <phoneticPr fontId="3"/>
  </si>
  <si>
    <t>（整数）</t>
    <rPh sb="1" eb="3">
      <t>セイスウ</t>
    </rPh>
    <phoneticPr fontId="3"/>
  </si>
  <si>
    <t>調理運転設定(温度設定） =</t>
    <rPh sb="0" eb="2">
      <t>チョウリ</t>
    </rPh>
    <rPh sb="2" eb="4">
      <t>ウンテン</t>
    </rPh>
    <rPh sb="4" eb="6">
      <t>セッテイ</t>
    </rPh>
    <rPh sb="7" eb="9">
      <t>オンド</t>
    </rPh>
    <rPh sb="9" eb="11">
      <t>セッテイ</t>
    </rPh>
    <phoneticPr fontId="3"/>
  </si>
  <si>
    <t>予熱運転設定(温度設定） =</t>
    <rPh sb="0" eb="2">
      <t>ヨネツ</t>
    </rPh>
    <rPh sb="2" eb="4">
      <t>ウンテン</t>
    </rPh>
    <rPh sb="4" eb="6">
      <t>セッテイ</t>
    </rPh>
    <rPh sb="7" eb="9">
      <t>オンド</t>
    </rPh>
    <rPh sb="9" eb="11">
      <t>セッテイ</t>
    </rPh>
    <phoneticPr fontId="3"/>
  </si>
  <si>
    <t>予熱運転設定(湿度設定） =</t>
    <rPh sb="0" eb="2">
      <t>ヨネツ</t>
    </rPh>
    <rPh sb="2" eb="4">
      <t>ウンテン</t>
    </rPh>
    <rPh sb="4" eb="6">
      <t>セッテイ</t>
    </rPh>
    <rPh sb="7" eb="9">
      <t>シツド</t>
    </rPh>
    <rPh sb="9" eb="11">
      <t>セッテイ</t>
    </rPh>
    <phoneticPr fontId="3"/>
  </si>
  <si>
    <t>調理運転設定(湿度設定） =</t>
    <rPh sb="0" eb="2">
      <t>チョウリ</t>
    </rPh>
    <rPh sb="2" eb="4">
      <t>ウンテン</t>
    </rPh>
    <rPh sb="4" eb="6">
      <t>セッテイ</t>
    </rPh>
    <rPh sb="7" eb="9">
      <t>シツド</t>
    </rPh>
    <rPh sb="9" eb="11">
      <t>セッテイ</t>
    </rPh>
    <phoneticPr fontId="3"/>
  </si>
  <si>
    <t>（kWh/回）</t>
    <rPh sb="5" eb="6">
      <t>カイ</t>
    </rPh>
    <phoneticPr fontId="3"/>
  </si>
  <si>
    <t>焼き色評価</t>
    <rPh sb="0" eb="1">
      <t>ヤ</t>
    </rPh>
    <rPh sb="2" eb="3">
      <t>イロ</t>
    </rPh>
    <rPh sb="3" eb="5">
      <t>ヒョウカ</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</si>
  <si>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</si>
  <si>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</si>
  <si>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</si>
  <si>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</si>
  <si>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</si>
  <si>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</si>
  <si>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</si>
  <si>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</si>
  <si>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スチームコンベクションオーブン</t>
    <phoneticPr fontId="3"/>
  </si>
  <si>
    <t>　（　３．立上り性能　）</t>
    <phoneticPr fontId="3"/>
  </si>
  <si>
    <t>　（　４．調理能力　）</t>
    <rPh sb="5" eb="7">
      <t>チョウリ</t>
    </rPh>
    <rPh sb="7" eb="9">
      <t>ノウリョク</t>
    </rPh>
    <phoneticPr fontId="3"/>
  </si>
  <si>
    <t>　（　５．消費電力量　）</t>
    <rPh sb="5" eb="7">
      <t>ショウヒ</t>
    </rPh>
    <rPh sb="7" eb="9">
      <t>デンリョク</t>
    </rPh>
    <rPh sb="9" eb="10">
      <t>リョウ</t>
    </rPh>
    <phoneticPr fontId="3"/>
  </si>
  <si>
    <t>2.熱効率</t>
    <phoneticPr fontId="3"/>
  </si>
  <si>
    <t>3.立上り性能</t>
    <phoneticPr fontId="3"/>
  </si>
  <si>
    <t>4.調理能力</t>
    <phoneticPr fontId="3"/>
  </si>
  <si>
    <t>5.消費
　電力量</t>
    <phoneticPr fontId="3"/>
  </si>
  <si>
    <t>(kW)</t>
    <phoneticPr fontId="3"/>
  </si>
  <si>
    <t>室温(℃)</t>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</si>
  <si>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</si>
  <si>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</si>
  <si>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</si>
  <si>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t>(%)</t>
    <phoneticPr fontId="3"/>
  </si>
  <si>
    <t>最大消費電力測定グラフ</t>
    <rPh sb="0" eb="2">
      <t>サイダイ</t>
    </rPh>
    <rPh sb="2" eb="4">
      <t>ショウヒ</t>
    </rPh>
    <rPh sb="4" eb="6">
      <t>デンリョク</t>
    </rPh>
    <rPh sb="6" eb="8">
      <t>ソクテイ</t>
    </rPh>
    <phoneticPr fontId="3"/>
  </si>
  <si>
    <t>1.定格消費電力</t>
    <rPh sb="2" eb="4">
      <t>テイカク</t>
    </rPh>
    <rPh sb="4" eb="6">
      <t>ショウヒ</t>
    </rPh>
    <rPh sb="6" eb="8">
      <t>デンリョク</t>
    </rPh>
    <phoneticPr fontId="3"/>
  </si>
  <si>
    <r>
      <rPr>
        <i/>
        <sz val="14"/>
        <rFont val="Century"/>
        <family val="1"/>
      </rPr>
      <t>p</t>
    </r>
    <r>
      <rPr>
        <vertAlign val="subscript"/>
        <sz val="14"/>
        <rFont val="Century"/>
        <family val="1"/>
      </rPr>
      <t>r</t>
    </r>
    <phoneticPr fontId="3"/>
  </si>
  <si>
    <t>消費電力の許容差</t>
    <rPh sb="0" eb="2">
      <t>ショウヒ</t>
    </rPh>
    <rPh sb="2" eb="4">
      <t>デンリョク</t>
    </rPh>
    <rPh sb="5" eb="7">
      <t>キョヨウ</t>
    </rPh>
    <rPh sb="7" eb="8">
      <t>サ</t>
    </rPh>
    <phoneticPr fontId="3"/>
  </si>
  <si>
    <t>6.給水量または給湯量</t>
    <rPh sb="2" eb="5">
      <t>キュウスイリョウ</t>
    </rPh>
    <rPh sb="8" eb="10">
      <t>キュウトウ</t>
    </rPh>
    <rPh sb="10" eb="11">
      <t>リョウ</t>
    </rPh>
    <phoneticPr fontId="3"/>
  </si>
  <si>
    <t>7.均一性</t>
    <phoneticPr fontId="3"/>
  </si>
  <si>
    <r>
      <rPr>
        <i/>
        <sz val="10"/>
        <rFont val="Century"/>
        <family val="1"/>
      </rPr>
      <t>p</t>
    </r>
    <r>
      <rPr>
        <vertAlign val="subscript"/>
        <sz val="10"/>
        <rFont val="Century"/>
        <family val="1"/>
      </rPr>
      <t>xM</t>
    </r>
    <r>
      <rPr>
        <sz val="10"/>
        <rFont val="ＭＳ Ｐゴシック"/>
        <family val="3"/>
        <charset val="128"/>
      </rPr>
      <t xml:space="preserve"> =</t>
    </r>
    <phoneticPr fontId="3"/>
  </si>
  <si>
    <t>風量設定　=</t>
    <rPh sb="0" eb="2">
      <t>フウリョウ</t>
    </rPh>
    <rPh sb="2" eb="4">
      <t>セッテイ</t>
    </rPh>
    <phoneticPr fontId="3"/>
  </si>
  <si>
    <t>湿度設定（湿度50%に近い湿度設定が望ましい。）　=</t>
    <rPh sb="0" eb="2">
      <t>シツド</t>
    </rPh>
    <rPh sb="2" eb="4">
      <t>セッテイ</t>
    </rPh>
    <phoneticPr fontId="3"/>
  </si>
  <si>
    <t>　（　７．均一性　）</t>
    <rPh sb="5" eb="8">
      <t>キンイツセイ</t>
    </rPh>
    <phoneticPr fontId="3"/>
  </si>
  <si>
    <t>冷凍ハンバーグ
60g/個</t>
    <rPh sb="0" eb="2">
      <t>レイトウ</t>
    </rPh>
    <rPh sb="12" eb="13">
      <t>コ</t>
    </rPh>
    <phoneticPr fontId="3"/>
  </si>
  <si>
    <t>セールス
ポイント等</t>
    <rPh sb="9" eb="10">
      <t>トウ</t>
    </rPh>
    <phoneticPr fontId="3"/>
  </si>
  <si>
    <t>均一性</t>
    <rPh sb="0" eb="3">
      <t>キンイツセイ</t>
    </rPh>
    <phoneticPr fontId="3"/>
  </si>
  <si>
    <r>
      <rPr>
        <i/>
        <sz val="10"/>
        <rFont val="Century"/>
        <family val="1"/>
      </rPr>
      <t>ε</t>
    </r>
    <r>
      <rPr>
        <vertAlign val="subscript"/>
        <sz val="10"/>
        <rFont val="Century"/>
        <family val="1"/>
      </rPr>
      <t xml:space="preserve">p </t>
    </r>
    <r>
      <rPr>
        <sz val="10"/>
        <rFont val="ＭＳ Ｐゴシック"/>
        <family val="3"/>
        <charset val="128"/>
      </rPr>
      <t>：</t>
    </r>
    <r>
      <rPr>
        <sz val="10"/>
        <rFont val="Century"/>
        <family val="1"/>
      </rPr>
      <t xml:space="preserve"> </t>
    </r>
    <r>
      <rPr>
        <sz val="10"/>
        <rFont val="ＭＳ Ｐゴシック"/>
        <family val="3"/>
        <charset val="128"/>
      </rPr>
      <t xml:space="preserve">試験機器の最大消費電力と
</t>
    </r>
    <r>
      <rPr>
        <sz val="10"/>
        <rFont val="Century"/>
        <family val="1"/>
      </rPr>
      <t xml:space="preserve">                              </t>
    </r>
    <r>
      <rPr>
        <sz val="10"/>
        <rFont val="ＭＳ Ｐゴシック"/>
        <family val="3"/>
        <charset val="128"/>
      </rPr>
      <t>定格消費電力の差</t>
    </r>
    <rPh sb="10" eb="12">
      <t>サイダイ</t>
    </rPh>
    <rPh sb="12" eb="14">
      <t>ショウヒ</t>
    </rPh>
    <rPh sb="14" eb="16">
      <t>デンリョク</t>
    </rPh>
    <rPh sb="48" eb="50">
      <t>テイカク</t>
    </rPh>
    <rPh sb="50" eb="52">
      <t>ショウヒ</t>
    </rPh>
    <rPh sb="52" eb="53">
      <t>デン</t>
    </rPh>
    <rPh sb="53" eb="54">
      <t>リョク</t>
    </rPh>
    <rPh sb="55" eb="56">
      <t>サ</t>
    </rPh>
    <phoneticPr fontId="3"/>
  </si>
  <si>
    <t>④日あたり（回数想定）</t>
    <rPh sb="1" eb="2">
      <t>ニチ</t>
    </rPh>
    <rPh sb="6" eb="8">
      <t>カイスウ</t>
    </rPh>
    <rPh sb="8" eb="10">
      <t>ソウテイ</t>
    </rPh>
    <phoneticPr fontId="3"/>
  </si>
  <si>
    <t>番号</t>
    <rPh sb="0" eb="2">
      <t>バンゴウ</t>
    </rPh>
    <phoneticPr fontId="3"/>
  </si>
  <si>
    <t xml:space="preserve"> =</t>
    <phoneticPr fontId="3"/>
  </si>
  <si>
    <r>
      <rPr>
        <i/>
        <sz val="10"/>
        <rFont val="ＭＳ Ｐゴシック"/>
        <family val="3"/>
        <charset val="128"/>
      </rPr>
      <t>　　</t>
    </r>
    <r>
      <rPr>
        <vertAlign val="subscript"/>
        <sz val="10"/>
        <rFont val="Century"/>
        <family val="1"/>
      </rPr>
      <t xml:space="preserve"> </t>
    </r>
    <r>
      <rPr>
        <sz val="10"/>
        <rFont val="ＭＳ Ｐゴシック"/>
        <family val="3"/>
        <charset val="128"/>
      </rPr>
      <t>：モードごとに規定する待機状態</t>
    </r>
    <r>
      <rPr>
        <sz val="10"/>
        <rFont val="Century"/>
        <family val="1"/>
      </rPr>
      <t>[</t>
    </r>
    <r>
      <rPr>
        <sz val="10"/>
        <rFont val="ＭＳ Ｐゴシック"/>
        <family val="3"/>
        <charset val="128"/>
      </rPr>
      <t>℃</t>
    </r>
    <r>
      <rPr>
        <sz val="10"/>
        <rFont val="Century"/>
        <family val="1"/>
      </rPr>
      <t>]</t>
    </r>
    <rPh sb="10" eb="12">
      <t>キテイ</t>
    </rPh>
    <rPh sb="14" eb="16">
      <t>タイキ</t>
    </rPh>
    <rPh sb="16" eb="18">
      <t>ジョウタイ</t>
    </rPh>
    <phoneticPr fontId="3"/>
  </si>
  <si>
    <t>食パンのトーストによる試験
(焼き色評価基準による評価）</t>
    <rPh sb="15" eb="16">
      <t>ヤ</t>
    </rPh>
    <rPh sb="17" eb="18">
      <t>イロ</t>
    </rPh>
    <rPh sb="18" eb="20">
      <t>ヒョウカ</t>
    </rPh>
    <rPh sb="20" eb="22">
      <t>キジュン</t>
    </rPh>
    <rPh sb="25" eb="27">
      <t>ヒョウカ</t>
    </rPh>
    <phoneticPr fontId="3"/>
  </si>
  <si>
    <r>
      <rPr>
        <i/>
        <sz val="14"/>
        <rFont val="Cambria"/>
        <family val="1"/>
      </rPr>
      <t>Q</t>
    </r>
    <r>
      <rPr>
        <vertAlign val="subscript"/>
        <sz val="14"/>
        <rFont val="Century"/>
        <family val="1"/>
      </rPr>
      <t>s</t>
    </r>
    <phoneticPr fontId="3"/>
  </si>
  <si>
    <r>
      <rPr>
        <i/>
        <sz val="14"/>
        <rFont val="Cambria"/>
        <family val="1"/>
      </rPr>
      <t>Q</t>
    </r>
    <r>
      <rPr>
        <vertAlign val="subscript"/>
        <sz val="14"/>
        <rFont val="Century"/>
        <family val="1"/>
      </rPr>
      <t>c</t>
    </r>
    <phoneticPr fontId="3"/>
  </si>
  <si>
    <r>
      <rPr>
        <i/>
        <sz val="14"/>
        <rFont val="Cambria"/>
        <family val="1"/>
      </rPr>
      <t>Q</t>
    </r>
    <r>
      <rPr>
        <vertAlign val="subscript"/>
        <sz val="14"/>
        <rFont val="ＭＳ Ｐ明朝"/>
        <family val="1"/>
        <charset val="128"/>
      </rPr>
      <t>ｉ</t>
    </r>
    <phoneticPr fontId="3"/>
  </si>
  <si>
    <r>
      <rPr>
        <i/>
        <sz val="14"/>
        <rFont val="Cambria"/>
        <family val="1"/>
      </rPr>
      <t>Q</t>
    </r>
    <r>
      <rPr>
        <vertAlign val="subscript"/>
        <sz val="14"/>
        <rFont val="Century"/>
        <family val="1"/>
      </rPr>
      <t>dN</t>
    </r>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</si>
  <si>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p</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r</t>
    </r>
    <r>
      <rPr>
        <sz val="10"/>
        <rFont val="Century"/>
        <family val="1"/>
      </rPr>
      <t xml:space="preserve">[kW] </t>
    </r>
    <r>
      <rPr>
        <sz val="10"/>
        <rFont val="ＭＳ Ｐゴシック"/>
        <family val="3"/>
        <charset val="128"/>
      </rPr>
      <t>を定める。</t>
    </r>
    <phoneticPr fontId="3"/>
  </si>
  <si>
    <r>
      <rPr>
        <sz val="11"/>
        <rFont val="ＭＳ Ｐゴシック"/>
        <family val="3"/>
        <charset val="128"/>
      </rPr>
      <t>試験機器の最大消費電力</t>
    </r>
    <rPh sb="0" eb="2">
      <t>シケン</t>
    </rPh>
    <rPh sb="2" eb="4">
      <t>キキ</t>
    </rPh>
    <rPh sb="5" eb="7">
      <t>サイダイ</t>
    </rPh>
    <rPh sb="7" eb="9">
      <t>ショウヒ</t>
    </rPh>
    <rPh sb="9" eb="11">
      <t>デンリョク</t>
    </rPh>
    <phoneticPr fontId="3"/>
  </si>
  <si>
    <r>
      <rPr>
        <sz val="10"/>
        <rFont val="ＭＳ Ｐゴシック"/>
        <family val="3"/>
        <charset val="128"/>
      </rPr>
      <t>　庫内に何も入っていない状態の試験機器を室温になじませた後、熱風モード、スチームモードおよび複合モード（熱風モードおよびスチームモードの併用）のそれぞれにおいて、最大入力で加熱を始め、または、電気用品の技術上の基準を定める省令の解釈別表第八の平常温度上昇に規定された条件で加熱を始め、消費電力が一定になった時の値をモードごとの最大消費電力</t>
    </r>
    <r>
      <rPr>
        <sz val="10"/>
        <rFont val="Century"/>
        <family val="1"/>
      </rPr>
      <t xml:space="preserve"> </t>
    </r>
    <r>
      <rPr>
        <i/>
        <sz val="10"/>
        <rFont val="Century"/>
        <family val="1"/>
      </rPr>
      <t>p</t>
    </r>
    <r>
      <rPr>
        <vertAlign val="subscript"/>
        <sz val="10"/>
        <rFont val="Century"/>
        <family val="1"/>
      </rPr>
      <t>xM</t>
    </r>
    <r>
      <rPr>
        <sz val="10"/>
        <rFont val="Century"/>
        <family val="1"/>
      </rPr>
      <t xml:space="preserve"> [kW] </t>
    </r>
    <r>
      <rPr>
        <sz val="10"/>
        <rFont val="ＭＳ Ｐゴシック"/>
        <family val="3"/>
        <charset val="128"/>
      </rPr>
      <t>とする。ただし、最大消費電力の測定では、回路の切換えまたは発熱体の特性により、消費電力が段階的またはゆるやかに変化する場合には、その最大値とする。モードごとの最大消費電力</t>
    </r>
    <r>
      <rPr>
        <sz val="10"/>
        <rFont val="Century"/>
        <family val="1"/>
      </rPr>
      <t xml:space="preserve"> </t>
    </r>
    <r>
      <rPr>
        <i/>
        <sz val="10"/>
        <rFont val="Century"/>
        <family val="1"/>
      </rPr>
      <t>p</t>
    </r>
    <r>
      <rPr>
        <vertAlign val="subscript"/>
        <sz val="10"/>
        <rFont val="Century"/>
        <family val="1"/>
      </rPr>
      <t>xM</t>
    </r>
    <r>
      <rPr>
        <sz val="10"/>
        <rFont val="Century"/>
        <family val="1"/>
      </rPr>
      <t xml:space="preserve"> [kW]</t>
    </r>
    <r>
      <rPr>
        <sz val="10"/>
        <rFont val="ＭＳ Ｐゴシック"/>
        <family val="3"/>
        <charset val="128"/>
      </rPr>
      <t>の最大値を試験機器の最大消費電力</t>
    </r>
    <r>
      <rPr>
        <i/>
        <sz val="10"/>
        <rFont val="Century"/>
        <family val="1"/>
      </rPr>
      <t>p</t>
    </r>
    <r>
      <rPr>
        <vertAlign val="subscript"/>
        <sz val="10"/>
        <rFont val="Century"/>
        <family val="1"/>
      </rPr>
      <t xml:space="preserve">x </t>
    </r>
    <r>
      <rPr>
        <sz val="10"/>
        <rFont val="Century"/>
        <family val="1"/>
      </rPr>
      <t xml:space="preserve">[kW] </t>
    </r>
    <r>
      <rPr>
        <sz val="10"/>
        <rFont val="ＭＳ Ｐゴシック"/>
        <family val="3"/>
        <charset val="128"/>
      </rPr>
      <t>とする。</t>
    </r>
    <phoneticPr fontId="3"/>
  </si>
  <si>
    <r>
      <rPr>
        <sz val="10"/>
        <rFont val="ＭＳ Ｐゴシック"/>
        <family val="3"/>
        <charset val="128"/>
      </rPr>
      <t>　調理品目をハンバーグとし、</t>
    </r>
    <r>
      <rPr>
        <sz val="10"/>
        <rFont val="Century"/>
        <family val="1"/>
      </rPr>
      <t>60g/</t>
    </r>
    <r>
      <rPr>
        <sz val="10"/>
        <rFont val="ＭＳ Ｐゴシック"/>
        <family val="3"/>
        <charset val="128"/>
      </rPr>
      <t>個の冷凍ハンバーグを食材とする。予熱運転設定で十分に予熱し、最大調理量</t>
    </r>
    <r>
      <rPr>
        <i/>
        <sz val="10"/>
        <rFont val="Century"/>
        <family val="1"/>
      </rPr>
      <t>V</t>
    </r>
    <r>
      <rPr>
        <vertAlign val="subscript"/>
        <sz val="10"/>
        <rFont val="Century"/>
        <family val="1"/>
      </rPr>
      <t xml:space="preserve">m </t>
    </r>
    <r>
      <rPr>
        <sz val="10"/>
        <rFont val="Century"/>
        <family val="1"/>
      </rPr>
      <t>[</t>
    </r>
    <r>
      <rPr>
        <sz val="10"/>
        <rFont val="ＭＳ Ｐゴシック"/>
        <family val="3"/>
        <charset val="128"/>
      </rPr>
      <t>個</t>
    </r>
    <r>
      <rPr>
        <sz val="10"/>
        <rFont val="Century"/>
        <family val="1"/>
      </rPr>
      <t>/</t>
    </r>
    <r>
      <rPr>
        <sz val="10"/>
        <rFont val="ＭＳ Ｐゴシック"/>
        <family val="3"/>
        <charset val="128"/>
      </rPr>
      <t>回</t>
    </r>
    <r>
      <rPr>
        <sz val="10"/>
        <rFont val="Century"/>
        <family val="1"/>
      </rPr>
      <t>]</t>
    </r>
    <r>
      <rPr>
        <sz val="10"/>
        <rFont val="ＭＳ Ｐゴシック"/>
        <family val="3"/>
        <charset val="128"/>
      </rPr>
      <t>の食材の投入を始める。複合モードで調理し、調理終了は、すべての芯温データが</t>
    </r>
    <r>
      <rPr>
        <sz val="10"/>
        <rFont val="Century"/>
        <family val="1"/>
      </rPr>
      <t xml:space="preserve">80 </t>
    </r>
    <r>
      <rPr>
        <sz val="10"/>
        <rFont val="ＭＳ Ｐゴシック"/>
        <family val="3"/>
        <charset val="128"/>
      </rPr>
      <t>℃以上に達した時とする。調理終了後、予熱温度の設定に復帰するまで、運転を継続する。
　最大調理量</t>
    </r>
    <r>
      <rPr>
        <sz val="10"/>
        <rFont val="Century"/>
        <family val="1"/>
      </rPr>
      <t>Vm[</t>
    </r>
    <r>
      <rPr>
        <sz val="10"/>
        <rFont val="ＭＳ Ｐゴシック"/>
        <family val="3"/>
        <charset val="128"/>
      </rPr>
      <t>個</t>
    </r>
    <r>
      <rPr>
        <sz val="10"/>
        <rFont val="Century"/>
        <family val="1"/>
      </rPr>
      <t>/</t>
    </r>
    <r>
      <rPr>
        <sz val="10"/>
        <rFont val="ＭＳ Ｐゴシック"/>
        <family val="3"/>
        <charset val="128"/>
      </rPr>
      <t>回</t>
    </r>
    <r>
      <rPr>
        <sz val="10"/>
        <rFont val="Century"/>
        <family val="1"/>
      </rPr>
      <t xml:space="preserve">] </t>
    </r>
    <r>
      <rPr>
        <sz val="10"/>
        <rFont val="ＭＳ Ｐゴシック"/>
        <family val="3"/>
        <charset val="128"/>
      </rPr>
      <t>は、製造者の推奨値とする。ただし、</t>
    </r>
    <r>
      <rPr>
        <sz val="10"/>
        <rFont val="Century"/>
        <family val="1"/>
      </rPr>
      <t>1</t>
    </r>
    <r>
      <rPr>
        <sz val="10"/>
        <rFont val="ＭＳ Ｐゴシック"/>
        <family val="3"/>
        <charset val="128"/>
      </rPr>
      <t>段あたりの個数（ホテルパン</t>
    </r>
    <r>
      <rPr>
        <sz val="10"/>
        <rFont val="Century"/>
        <family val="1"/>
      </rPr>
      <t xml:space="preserve">1/1 </t>
    </r>
    <r>
      <rPr>
        <sz val="10"/>
        <rFont val="ＭＳ Ｐゴシック"/>
        <family val="3"/>
        <charset val="128"/>
      </rPr>
      <t>の場合、</t>
    </r>
    <r>
      <rPr>
        <sz val="10"/>
        <rFont val="Century"/>
        <family val="1"/>
      </rPr>
      <t>1</t>
    </r>
    <r>
      <rPr>
        <sz val="10"/>
        <rFont val="ＭＳ Ｐゴシック"/>
        <family val="3"/>
        <charset val="128"/>
      </rPr>
      <t>段あたり</t>
    </r>
    <r>
      <rPr>
        <sz val="10"/>
        <rFont val="Century"/>
        <family val="1"/>
      </rPr>
      <t>24</t>
    </r>
    <r>
      <rPr>
        <sz val="10"/>
        <rFont val="ＭＳ Ｐゴシック"/>
        <family val="3"/>
        <charset val="128"/>
      </rPr>
      <t>個になる。）は、食材</t>
    </r>
    <r>
      <rPr>
        <sz val="10"/>
        <rFont val="Century"/>
        <family val="1"/>
      </rPr>
      <t>1</t>
    </r>
    <r>
      <rPr>
        <sz val="10"/>
        <rFont val="ＭＳ Ｐゴシック"/>
        <family val="3"/>
        <charset val="128"/>
      </rPr>
      <t>個あたり</t>
    </r>
    <r>
      <rPr>
        <sz val="10"/>
        <rFont val="Century"/>
        <family val="1"/>
      </rPr>
      <t xml:space="preserve">80mm×65mm </t>
    </r>
    <r>
      <rPr>
        <sz val="10"/>
        <rFont val="ＭＳ Ｐゴシック"/>
        <family val="3"/>
        <charset val="128"/>
      </rPr>
      <t>の専有面積を確保するように定める。予熱運転設定および調理運転設定は、製造者の推奨値とする。芯温データは、庫内の上段、中央および下段のそれぞれ</t>
    </r>
    <r>
      <rPr>
        <sz val="10"/>
        <rFont val="Century"/>
        <family val="1"/>
      </rPr>
      <t>1</t>
    </r>
    <r>
      <rPr>
        <sz val="10"/>
        <rFont val="ＭＳ Ｐゴシック"/>
        <family val="3"/>
        <charset val="128"/>
      </rPr>
      <t>点以上で測定する。調理に要した時間</t>
    </r>
    <r>
      <rPr>
        <i/>
        <sz val="10"/>
        <rFont val="Century"/>
        <family val="1"/>
      </rPr>
      <t>T</t>
    </r>
    <r>
      <rPr>
        <vertAlign val="subscript"/>
        <sz val="10"/>
        <rFont val="Century"/>
        <family val="1"/>
      </rPr>
      <t xml:space="preserve">c </t>
    </r>
    <r>
      <rPr>
        <sz val="10"/>
        <rFont val="Century"/>
        <family val="1"/>
      </rPr>
      <t>[min/</t>
    </r>
    <r>
      <rPr>
        <sz val="10"/>
        <rFont val="ＭＳ Ｐゴシック"/>
        <family val="3"/>
        <charset val="128"/>
      </rPr>
      <t>回</t>
    </r>
    <r>
      <rPr>
        <sz val="10"/>
        <rFont val="Century"/>
        <family val="1"/>
      </rPr>
      <t xml:space="preserve">] </t>
    </r>
    <r>
      <rPr>
        <sz val="10"/>
        <rFont val="ＭＳ Ｐゴシック"/>
        <family val="3"/>
        <charset val="128"/>
      </rPr>
      <t>は、調理運転を始めてから調理終了後、予熱温度の設定に復帰するまでの時間</t>
    </r>
    <r>
      <rPr>
        <sz val="10"/>
        <rFont val="Century"/>
        <family val="1"/>
      </rPr>
      <t>(</t>
    </r>
    <r>
      <rPr>
        <sz val="10"/>
        <rFont val="ＭＳ Ｐゴシック"/>
        <family val="3"/>
        <charset val="128"/>
      </rPr>
      <t>予熱湿度に達していなくてもよい。</t>
    </r>
    <r>
      <rPr>
        <sz val="10"/>
        <rFont val="Century"/>
        <family val="1"/>
      </rPr>
      <t>)</t>
    </r>
    <r>
      <rPr>
        <sz val="10"/>
        <rFont val="ＭＳ Ｐゴシック"/>
        <family val="3"/>
        <charset val="128"/>
      </rPr>
      <t>とする。調理に要した時間</t>
    </r>
    <r>
      <rPr>
        <i/>
        <sz val="10"/>
        <rFont val="Century"/>
        <family val="1"/>
      </rPr>
      <t>T</t>
    </r>
    <r>
      <rPr>
        <vertAlign val="subscript"/>
        <sz val="10"/>
        <rFont val="Century"/>
        <family val="1"/>
      </rPr>
      <t>c</t>
    </r>
    <r>
      <rPr>
        <sz val="10"/>
        <rFont val="Century"/>
        <family val="1"/>
      </rPr>
      <t xml:space="preserve"> [min/</t>
    </r>
    <r>
      <rPr>
        <sz val="10"/>
        <rFont val="ＭＳ Ｐゴシック"/>
        <family val="3"/>
        <charset val="128"/>
      </rPr>
      <t>回</t>
    </r>
    <r>
      <rPr>
        <sz val="10"/>
        <rFont val="Century"/>
        <family val="1"/>
      </rPr>
      <t xml:space="preserve">] </t>
    </r>
    <r>
      <rPr>
        <sz val="10"/>
        <rFont val="ＭＳ Ｐゴシック"/>
        <family val="3"/>
        <charset val="128"/>
      </rPr>
      <t>の間の消費電力量</t>
    </r>
    <r>
      <rPr>
        <i/>
        <sz val="10"/>
        <rFont val="Century"/>
        <family val="1"/>
      </rPr>
      <t>P</t>
    </r>
    <r>
      <rPr>
        <vertAlign val="subscript"/>
        <sz val="10"/>
        <rFont val="Century"/>
        <family val="1"/>
      </rPr>
      <t>c</t>
    </r>
    <r>
      <rPr>
        <sz val="10"/>
        <rFont val="Century"/>
        <family val="1"/>
      </rPr>
      <t xml:space="preserve"> [kWh/</t>
    </r>
    <r>
      <rPr>
        <sz val="10"/>
        <rFont val="ＭＳ Ｐゴシック"/>
        <family val="3"/>
        <charset val="128"/>
      </rPr>
      <t>回</t>
    </r>
    <r>
      <rPr>
        <sz val="10"/>
        <rFont val="Century"/>
        <family val="1"/>
      </rPr>
      <t xml:space="preserve">] </t>
    </r>
    <r>
      <rPr>
        <sz val="10"/>
        <rFont val="ＭＳ Ｐゴシック"/>
        <family val="3"/>
        <charset val="128"/>
      </rPr>
      <t>を測定する。</t>
    </r>
    <rPh sb="48" eb="50">
      <t>サイダイ</t>
    </rPh>
    <rPh sb="52" eb="53">
      <t>リョウ</t>
    </rPh>
    <rPh sb="59" eb="60">
      <t>カイ</t>
    </rPh>
    <rPh sb="324" eb="325">
      <t>カイ</t>
    </rPh>
    <phoneticPr fontId="3"/>
  </si>
  <si>
    <r>
      <rPr>
        <i/>
        <sz val="10"/>
        <rFont val="Cambria"/>
        <family val="1"/>
      </rPr>
      <t>Q</t>
    </r>
    <r>
      <rPr>
        <vertAlign val="subscript"/>
        <sz val="10"/>
        <rFont val="Century"/>
        <family val="1"/>
      </rPr>
      <t>s</t>
    </r>
    <r>
      <rPr>
        <sz val="10"/>
        <rFont val="ＭＳ Ｐゴシック"/>
        <family val="3"/>
        <charset val="128"/>
      </rPr>
      <t xml:space="preserve"> ：立上り時消費電力量[kWh/回]</t>
    </r>
    <rPh sb="4" eb="5">
      <t>タ</t>
    </rPh>
    <rPh sb="5" eb="6">
      <t>アガ</t>
    </rPh>
    <rPh sb="7" eb="8">
      <t>ジ</t>
    </rPh>
    <rPh sb="18" eb="19">
      <t>カイ</t>
    </rPh>
    <phoneticPr fontId="3"/>
  </si>
  <si>
    <r>
      <rPr>
        <i/>
        <sz val="10"/>
        <rFont val="Cambria"/>
        <family val="1"/>
      </rPr>
      <t>Q</t>
    </r>
    <r>
      <rPr>
        <vertAlign val="subscript"/>
        <sz val="10"/>
        <rFont val="Century"/>
        <family val="1"/>
      </rPr>
      <t>c</t>
    </r>
    <r>
      <rPr>
        <sz val="10"/>
        <rFont val="ＭＳ Ｐゴシック"/>
        <family val="3"/>
        <charset val="128"/>
      </rPr>
      <t xml:space="preserve"> ：調理時消費電力量[kWh/回]</t>
    </r>
    <rPh sb="17" eb="18">
      <t>カイ</t>
    </rPh>
    <phoneticPr fontId="3"/>
  </si>
  <si>
    <r>
      <rPr>
        <i/>
        <sz val="10"/>
        <rFont val="Cambria"/>
        <family val="1"/>
      </rPr>
      <t>n</t>
    </r>
    <r>
      <rPr>
        <vertAlign val="subscript"/>
        <sz val="10"/>
        <rFont val="Century"/>
        <family val="1"/>
      </rPr>
      <t xml:space="preserve">s </t>
    </r>
    <r>
      <rPr>
        <sz val="10"/>
        <rFont val="ＭＳ Ｐゴシック"/>
        <family val="3"/>
        <charset val="128"/>
      </rPr>
      <t>: 立上り回数[回/日]　標準値は</t>
    </r>
    <r>
      <rPr>
        <sz val="10"/>
        <rFont val="Century"/>
        <family val="1"/>
      </rPr>
      <t>1</t>
    </r>
    <r>
      <rPr>
        <sz val="10"/>
        <rFont val="ＭＳ Ｐゴシック"/>
        <family val="3"/>
        <charset val="128"/>
      </rPr>
      <t>回/日</t>
    </r>
    <rPh sb="5" eb="6">
      <t>タ</t>
    </rPh>
    <rPh sb="6" eb="7">
      <t>アガ</t>
    </rPh>
    <rPh sb="8" eb="10">
      <t>カイスウ</t>
    </rPh>
    <rPh sb="13" eb="14">
      <t>ヒ</t>
    </rPh>
    <rPh sb="16" eb="19">
      <t>ヒョウジュンチ</t>
    </rPh>
    <rPh sb="21" eb="22">
      <t>カイ</t>
    </rPh>
    <rPh sb="23" eb="24">
      <t>ニチ</t>
    </rPh>
    <phoneticPr fontId="3"/>
  </si>
  <si>
    <r>
      <rPr>
        <i/>
        <sz val="10"/>
        <rFont val="Cambria"/>
        <family val="1"/>
      </rPr>
      <t>n</t>
    </r>
    <r>
      <rPr>
        <vertAlign val="subscript"/>
        <sz val="10"/>
        <rFont val="Century"/>
        <family val="1"/>
      </rPr>
      <t>d</t>
    </r>
    <r>
      <rPr>
        <sz val="10"/>
        <rFont val="ＭＳ Ｐゴシック"/>
        <family val="3"/>
        <charset val="128"/>
      </rPr>
      <t xml:space="preserve"> ：調理回数[回/日]　標準値は</t>
    </r>
    <r>
      <rPr>
        <sz val="10"/>
        <rFont val="Century"/>
        <family val="1"/>
      </rPr>
      <t>1</t>
    </r>
    <r>
      <rPr>
        <sz val="10"/>
        <rFont val="ＭＳ Ｐゴシック"/>
        <family val="3"/>
        <charset val="128"/>
      </rPr>
      <t>回/日</t>
    </r>
    <rPh sb="4" eb="6">
      <t>チョウリ</t>
    </rPh>
    <rPh sb="6" eb="8">
      <t>カイスウ</t>
    </rPh>
    <rPh sb="9" eb="10">
      <t>カイ</t>
    </rPh>
    <rPh sb="11" eb="12">
      <t>ニチ</t>
    </rPh>
    <rPh sb="14" eb="17">
      <t>ヒョウジュンチ</t>
    </rPh>
    <rPh sb="19" eb="20">
      <t>カイ</t>
    </rPh>
    <rPh sb="21" eb="22">
      <t>ニチ</t>
    </rPh>
    <phoneticPr fontId="3"/>
  </si>
  <si>
    <r>
      <rPr>
        <i/>
        <sz val="10"/>
        <rFont val="Cambria"/>
        <family val="1"/>
      </rPr>
      <t>Q</t>
    </r>
    <r>
      <rPr>
        <vertAlign val="subscript"/>
        <sz val="10"/>
        <rFont val="Century"/>
        <family val="1"/>
      </rPr>
      <t>dN</t>
    </r>
    <r>
      <rPr>
        <sz val="10"/>
        <rFont val="ＭＳ Ｐゴシック"/>
        <family val="3"/>
        <charset val="128"/>
      </rPr>
      <t xml:space="preserve"> ：日あたり消費電力量（回数想定）[kWh/日]</t>
    </r>
    <rPh sb="15" eb="17">
      <t>カイスウ</t>
    </rPh>
    <phoneticPr fontId="3"/>
  </si>
  <si>
    <r>
      <rPr>
        <i/>
        <sz val="10"/>
        <rFont val="Cambria"/>
        <family val="1"/>
      </rPr>
      <t>Q</t>
    </r>
    <r>
      <rPr>
        <vertAlign val="subscript"/>
        <sz val="10"/>
        <rFont val="Century"/>
        <family val="1"/>
      </rPr>
      <t>s</t>
    </r>
    <r>
      <rPr>
        <sz val="10"/>
        <rFont val="ＭＳ Ｐゴシック"/>
        <family val="3"/>
        <charset val="128"/>
      </rPr>
      <t xml:space="preserve"> =</t>
    </r>
    <phoneticPr fontId="3"/>
  </si>
  <si>
    <r>
      <rPr>
        <i/>
        <sz val="10"/>
        <rFont val="Cambria"/>
        <family val="1"/>
      </rPr>
      <t>Q</t>
    </r>
    <r>
      <rPr>
        <vertAlign val="subscript"/>
        <sz val="10"/>
        <rFont val="Century"/>
        <family val="1"/>
      </rPr>
      <t>c</t>
    </r>
    <r>
      <rPr>
        <sz val="10"/>
        <rFont val="ＭＳ Ｐゴシック"/>
        <family val="3"/>
        <charset val="128"/>
      </rPr>
      <t xml:space="preserve"> =</t>
    </r>
    <phoneticPr fontId="3"/>
  </si>
  <si>
    <r>
      <rPr>
        <i/>
        <sz val="10"/>
        <rFont val="Cambria"/>
        <family val="1"/>
      </rPr>
      <t>n</t>
    </r>
    <r>
      <rPr>
        <vertAlign val="subscript"/>
        <sz val="10"/>
        <rFont val="Century"/>
        <family val="1"/>
      </rPr>
      <t>s</t>
    </r>
    <r>
      <rPr>
        <sz val="10"/>
        <rFont val="ＭＳ Ｐゴシック"/>
        <family val="3"/>
        <charset val="128"/>
      </rPr>
      <t xml:space="preserve"> =  </t>
    </r>
    <phoneticPr fontId="3"/>
  </si>
  <si>
    <r>
      <rPr>
        <i/>
        <sz val="10"/>
        <rFont val="Cambria"/>
        <family val="1"/>
      </rPr>
      <t>n</t>
    </r>
    <r>
      <rPr>
        <vertAlign val="subscript"/>
        <sz val="10"/>
        <rFont val="Century"/>
        <family val="1"/>
      </rPr>
      <t>d</t>
    </r>
    <r>
      <rPr>
        <vertAlign val="subscript"/>
        <sz val="10"/>
        <rFont val="ＭＳ Ｐゴシック"/>
        <family val="3"/>
        <charset val="128"/>
      </rPr>
      <t xml:space="preserve">  </t>
    </r>
    <r>
      <rPr>
        <sz val="10"/>
        <rFont val="ＭＳ Ｐゴシック"/>
        <family val="3"/>
        <charset val="128"/>
      </rPr>
      <t xml:space="preserve">=  </t>
    </r>
    <phoneticPr fontId="3"/>
  </si>
  <si>
    <r>
      <rPr>
        <i/>
        <sz val="10"/>
        <rFont val="Cambria"/>
        <family val="1"/>
      </rPr>
      <t>Q</t>
    </r>
    <r>
      <rPr>
        <vertAlign val="subscript"/>
        <sz val="10"/>
        <rFont val="Century"/>
        <family val="1"/>
      </rPr>
      <t>dN</t>
    </r>
    <r>
      <rPr>
        <sz val="10"/>
        <rFont val="ＭＳ Ｐゴシック"/>
        <family val="3"/>
        <charset val="128"/>
      </rPr>
      <t xml:space="preserve"> =</t>
    </r>
    <r>
      <rPr>
        <sz val="10"/>
        <rFont val="Century"/>
        <family val="1"/>
      </rPr>
      <t xml:space="preserve"> </t>
    </r>
    <phoneticPr fontId="3"/>
  </si>
  <si>
    <r>
      <rPr>
        <i/>
        <sz val="14"/>
        <rFont val="Cambria"/>
        <family val="1"/>
      </rPr>
      <t>Q</t>
    </r>
    <r>
      <rPr>
        <vertAlign val="subscript"/>
        <sz val="14"/>
        <rFont val="Century"/>
        <family val="1"/>
      </rPr>
      <t xml:space="preserve">i </t>
    </r>
    <r>
      <rPr>
        <sz val="10"/>
        <rFont val="ＭＳ Ｐゴシック"/>
        <family val="3"/>
        <charset val="128"/>
      </rPr>
      <t>平均値 =</t>
    </r>
    <r>
      <rPr>
        <sz val="10"/>
        <rFont val="Century"/>
        <family val="1"/>
      </rPr>
      <t xml:space="preserve"> </t>
    </r>
    <phoneticPr fontId="3"/>
  </si>
  <si>
    <r>
      <rPr>
        <i/>
        <sz val="10"/>
        <rFont val="Cambria"/>
        <family val="1"/>
      </rPr>
      <t>Q</t>
    </r>
    <r>
      <rPr>
        <vertAlign val="subscript"/>
        <sz val="10"/>
        <rFont val="Century"/>
        <family val="1"/>
      </rPr>
      <t>i</t>
    </r>
    <r>
      <rPr>
        <sz val="10"/>
        <rFont val="ＭＳ Ｐゴシック"/>
        <family val="3"/>
        <charset val="128"/>
      </rPr>
      <t xml:space="preserve"> = </t>
    </r>
    <phoneticPr fontId="3"/>
  </si>
  <si>
    <r>
      <rPr>
        <i/>
        <sz val="10"/>
        <rFont val="Cambria"/>
        <family val="1"/>
      </rPr>
      <t>Q</t>
    </r>
    <r>
      <rPr>
        <vertAlign val="subscript"/>
        <sz val="10"/>
        <rFont val="Century"/>
        <family val="1"/>
      </rPr>
      <t>i</t>
    </r>
    <r>
      <rPr>
        <sz val="10"/>
        <rFont val="ＭＳ Ｐゴシック"/>
        <family val="3"/>
        <charset val="128"/>
      </rPr>
      <t xml:space="preserve"> ：待機時消費電力量[kWh/h]</t>
    </r>
    <rPh sb="4" eb="6">
      <t>タイキ</t>
    </rPh>
    <rPh sb="6" eb="7">
      <t>ジ</t>
    </rPh>
    <rPh sb="7" eb="9">
      <t>ショウヒ</t>
    </rPh>
    <rPh sb="9" eb="11">
      <t>デンリョク</t>
    </rPh>
    <rPh sb="11" eb="12">
      <t>リョウ</t>
    </rPh>
    <phoneticPr fontId="3"/>
  </si>
  <si>
    <r>
      <rPr>
        <i/>
        <sz val="10"/>
        <rFont val="Cambria"/>
        <family val="1"/>
      </rPr>
      <t>Q</t>
    </r>
    <r>
      <rPr>
        <vertAlign val="subscript"/>
        <sz val="10"/>
        <rFont val="Century"/>
        <family val="1"/>
      </rPr>
      <t>s</t>
    </r>
    <r>
      <rPr>
        <sz val="10"/>
        <rFont val="ＭＳ Ｐゴシック"/>
        <family val="3"/>
        <charset val="128"/>
      </rPr>
      <t xml:space="preserve"> =</t>
    </r>
    <r>
      <rPr>
        <sz val="10"/>
        <rFont val="Century"/>
        <family val="1"/>
      </rPr>
      <t xml:space="preserve">  </t>
    </r>
    <phoneticPr fontId="3"/>
  </si>
  <si>
    <r>
      <rPr>
        <i/>
        <sz val="14"/>
        <rFont val="Cambria"/>
        <family val="1"/>
      </rPr>
      <t>Q</t>
    </r>
    <r>
      <rPr>
        <vertAlign val="subscript"/>
        <sz val="14"/>
        <rFont val="Century"/>
        <family val="1"/>
      </rPr>
      <t>s</t>
    </r>
    <r>
      <rPr>
        <vertAlign val="subscript"/>
        <sz val="10"/>
        <rFont val="Century"/>
        <family val="1"/>
      </rPr>
      <t xml:space="preserve"> </t>
    </r>
    <r>
      <rPr>
        <sz val="10"/>
        <rFont val="ＭＳ Ｐゴシック"/>
        <family val="3"/>
        <charset val="128"/>
      </rPr>
      <t>平均値</t>
    </r>
    <r>
      <rPr>
        <vertAlign val="subscript"/>
        <sz val="10"/>
        <rFont val="ＭＳ Ｐゴシック"/>
        <family val="3"/>
        <charset val="128"/>
      </rPr>
      <t xml:space="preserve"> </t>
    </r>
    <r>
      <rPr>
        <sz val="10"/>
        <rFont val="ＭＳ Ｐゴシック"/>
        <family val="3"/>
        <charset val="128"/>
      </rPr>
      <t xml:space="preserve"> = </t>
    </r>
    <phoneticPr fontId="3"/>
  </si>
  <si>
    <r>
      <rPr>
        <i/>
        <sz val="14"/>
        <rFont val="Cambria"/>
        <family val="1"/>
      </rPr>
      <t>Q</t>
    </r>
    <r>
      <rPr>
        <vertAlign val="subscript"/>
        <sz val="14"/>
        <rFont val="Century"/>
        <family val="1"/>
      </rPr>
      <t>c</t>
    </r>
    <r>
      <rPr>
        <sz val="10"/>
        <rFont val="ＭＳ Ｐゴシック"/>
        <family val="3"/>
        <charset val="128"/>
      </rPr>
      <t xml:space="preserve"> =</t>
    </r>
    <r>
      <rPr>
        <sz val="10"/>
        <rFont val="Century"/>
        <family val="1"/>
      </rPr>
      <t xml:space="preserve"> </t>
    </r>
    <phoneticPr fontId="3"/>
  </si>
  <si>
    <r>
      <t xml:space="preserve">1 </t>
    </r>
    <r>
      <rPr>
        <sz val="10"/>
        <rFont val="ＭＳ Ｐゴシック"/>
        <family val="3"/>
        <charset val="128"/>
      </rPr>
      <t>回目</t>
    </r>
    <rPh sb="2" eb="4">
      <t>カイメ</t>
    </rPh>
    <phoneticPr fontId="3"/>
  </si>
  <si>
    <r>
      <t xml:space="preserve">2 </t>
    </r>
    <r>
      <rPr>
        <sz val="10"/>
        <rFont val="ＭＳ Ｐゴシック"/>
        <family val="3"/>
        <charset val="128"/>
      </rPr>
      <t>回目</t>
    </r>
    <rPh sb="2" eb="4">
      <t>カイメ</t>
    </rPh>
    <phoneticPr fontId="3"/>
  </si>
  <si>
    <r>
      <rPr>
        <i/>
        <sz val="10"/>
        <rFont val="Century"/>
        <family val="1"/>
      </rPr>
      <t>p</t>
    </r>
    <r>
      <rPr>
        <vertAlign val="subscript"/>
        <sz val="10"/>
        <rFont val="Century"/>
        <family val="1"/>
      </rPr>
      <t>xM</t>
    </r>
    <r>
      <rPr>
        <sz val="10"/>
        <rFont val="ＭＳ Ｐゴシック"/>
        <family val="3"/>
        <charset val="128"/>
      </rPr>
      <t xml:space="preserve"> ： 熱風モードの最大消費電力[kW]</t>
    </r>
    <rPh sb="6" eb="8">
      <t>ネップウ</t>
    </rPh>
    <rPh sb="12" eb="14">
      <t>サイダイ</t>
    </rPh>
    <rPh sb="14" eb="16">
      <t>ショウヒ</t>
    </rPh>
    <rPh sb="16" eb="18">
      <t>デンリョク</t>
    </rPh>
    <phoneticPr fontId="3"/>
  </si>
  <si>
    <r>
      <rPr>
        <i/>
        <sz val="10"/>
        <rFont val="Century"/>
        <family val="1"/>
      </rPr>
      <t>p</t>
    </r>
    <r>
      <rPr>
        <vertAlign val="subscript"/>
        <sz val="10"/>
        <rFont val="Century"/>
        <family val="1"/>
      </rPr>
      <t>xM</t>
    </r>
    <r>
      <rPr>
        <sz val="10"/>
        <rFont val="ＭＳ Ｐゴシック"/>
        <family val="3"/>
        <charset val="128"/>
      </rPr>
      <t xml:space="preserve"> ： スチームモードの最大消費電力[kW]</t>
    </r>
    <rPh sb="14" eb="16">
      <t>サイダイ</t>
    </rPh>
    <rPh sb="16" eb="18">
      <t>ショウヒ</t>
    </rPh>
    <rPh sb="18" eb="20">
      <t>デンリョク</t>
    </rPh>
    <phoneticPr fontId="3"/>
  </si>
  <si>
    <r>
      <rPr>
        <i/>
        <sz val="10"/>
        <rFont val="Century"/>
        <family val="1"/>
      </rPr>
      <t>p</t>
    </r>
    <r>
      <rPr>
        <vertAlign val="subscript"/>
        <sz val="10"/>
        <rFont val="Century"/>
        <family val="1"/>
      </rPr>
      <t>xM</t>
    </r>
    <r>
      <rPr>
        <sz val="10"/>
        <rFont val="ＭＳ Ｐゴシック"/>
        <family val="3"/>
        <charset val="128"/>
      </rPr>
      <t xml:space="preserve"> ： 複合モードの最大消費電力[kW]</t>
    </r>
    <rPh sb="6" eb="8">
      <t>フクゴウ</t>
    </rPh>
    <rPh sb="12" eb="14">
      <t>サイダイ</t>
    </rPh>
    <rPh sb="14" eb="16">
      <t>ショウヒ</t>
    </rPh>
    <rPh sb="16" eb="18">
      <t>デンリョク</t>
    </rPh>
    <phoneticPr fontId="3"/>
  </si>
  <si>
    <r>
      <rPr>
        <i/>
        <sz val="10"/>
        <rFont val="Century"/>
        <family val="1"/>
      </rPr>
      <t>p</t>
    </r>
    <r>
      <rPr>
        <vertAlign val="subscript"/>
        <sz val="10"/>
        <rFont val="Century"/>
        <family val="1"/>
      </rPr>
      <t>x</t>
    </r>
    <r>
      <rPr>
        <sz val="10"/>
        <rFont val="ＭＳ Ｐゴシック"/>
        <family val="3"/>
        <charset val="128"/>
      </rPr>
      <t xml:space="preserve"> ： 試験機器の最大消費電力[kW]</t>
    </r>
    <rPh sb="10" eb="12">
      <t>サイダイ</t>
    </rPh>
    <rPh sb="12" eb="14">
      <t>ショウヒ</t>
    </rPh>
    <rPh sb="14" eb="16">
      <t>デンリョク</t>
    </rPh>
    <phoneticPr fontId="3"/>
  </si>
  <si>
    <r>
      <rPr>
        <i/>
        <sz val="10"/>
        <rFont val="Century"/>
        <family val="1"/>
      </rPr>
      <t>p</t>
    </r>
    <r>
      <rPr>
        <vertAlign val="subscript"/>
        <sz val="10"/>
        <rFont val="Century"/>
        <family val="1"/>
      </rPr>
      <t>x</t>
    </r>
    <r>
      <rPr>
        <sz val="10"/>
        <rFont val="ＭＳ Ｐゴシック"/>
        <family val="3"/>
        <charset val="128"/>
      </rPr>
      <t xml:space="preserve"> 最大値=</t>
    </r>
    <rPh sb="3" eb="6">
      <t>サイダイチ</t>
    </rPh>
    <phoneticPr fontId="3"/>
  </si>
  <si>
    <t>業務用厨房熱機器等性能測定結果　【電気機器】</t>
    <rPh sb="0" eb="3">
      <t>ギョウムヨウ</t>
    </rPh>
    <rPh sb="3" eb="5">
      <t>チュウボウ</t>
    </rPh>
    <rPh sb="5" eb="6">
      <t>ネツ</t>
    </rPh>
    <rPh sb="6" eb="8">
      <t>キキ</t>
    </rPh>
    <rPh sb="8" eb="9">
      <t>トウ</t>
    </rPh>
    <rPh sb="9" eb="11">
      <t>セイノウ</t>
    </rPh>
    <rPh sb="11" eb="13">
      <t>ソクテイ</t>
    </rPh>
    <rPh sb="13" eb="15">
      <t>ケッカ</t>
    </rPh>
    <phoneticPr fontId="3"/>
  </si>
  <si>
    <t>性能測定
結　果</t>
    <rPh sb="0" eb="2">
      <t>セイノウ</t>
    </rPh>
    <rPh sb="2" eb="4">
      <t>ソクテイ</t>
    </rPh>
    <rPh sb="5" eb="6">
      <t>ケツ</t>
    </rPh>
    <rPh sb="7" eb="8">
      <t>カ</t>
    </rPh>
    <phoneticPr fontId="3"/>
  </si>
  <si>
    <t>品　目</t>
    <rPh sb="0" eb="1">
      <t>シナ</t>
    </rPh>
    <rPh sb="2" eb="3">
      <t>メ</t>
    </rPh>
    <phoneticPr fontId="3"/>
  </si>
  <si>
    <r>
      <t>　①立上り時　　</t>
    </r>
    <r>
      <rPr>
        <sz val="10"/>
        <rFont val="ＭＳ Ｐゴシック"/>
        <family val="3"/>
        <charset val="128"/>
      </rPr>
      <t>表</t>
    </r>
    <r>
      <rPr>
        <sz val="10"/>
        <rFont val="Century"/>
        <family val="1"/>
      </rPr>
      <t xml:space="preserve">4 </t>
    </r>
    <r>
      <rPr>
        <sz val="10"/>
        <rFont val="ＭＳ Ｐゴシック"/>
        <family val="3"/>
        <charset val="128"/>
      </rPr>
      <t>の複合モードとする</t>
    </r>
    <rPh sb="2" eb="4">
      <t>タチアガ</t>
    </rPh>
    <rPh sb="5" eb="6">
      <t>ジ</t>
    </rPh>
    <rPh sb="8" eb="9">
      <t>ヒョウ</t>
    </rPh>
    <phoneticPr fontId="3"/>
  </si>
  <si>
    <r>
      <t>　③待機時　</t>
    </r>
    <r>
      <rPr>
        <sz val="10"/>
        <rFont val="ＭＳ Ｐゴシック"/>
        <family val="3"/>
        <charset val="128"/>
      </rPr>
      <t>表</t>
    </r>
    <r>
      <rPr>
        <sz val="10"/>
        <rFont val="Century"/>
        <family val="1"/>
      </rPr>
      <t>4</t>
    </r>
    <r>
      <rPr>
        <sz val="10"/>
        <rFont val="ＭＳ Ｐゴシック"/>
        <family val="3"/>
        <charset val="128"/>
      </rPr>
      <t xml:space="preserve"> の複合モードとする</t>
    </r>
    <rPh sb="2" eb="4">
      <t>タイキ</t>
    </rPh>
    <rPh sb="4" eb="5">
      <t>ジ</t>
    </rPh>
    <phoneticPr fontId="3"/>
  </si>
  <si>
    <t xml:space="preserve">  庫内に何も入っていない状態の試験機器を室温になじませた後、庫内中央の初温qs [℃]を測定する。表4の3モードについて、表4の温度設定、湿度設定および風量設定にして加熱を始め、表4の待機状態に達した時間Tg [min] 、消費電力量Ps [kWh/回] を測定する。
  立上り性能Ts [min] は、次式で計算する。
                                           表4 モードごとに規定する設定および待機状態</t>
    <rPh sb="45" eb="47">
      <t>ソクテイ</t>
    </rPh>
    <phoneticPr fontId="3"/>
  </si>
  <si>
    <r>
      <rPr>
        <sz val="10"/>
        <rFont val="ＭＳ Ｐゴシック"/>
        <family val="3"/>
        <charset val="128"/>
      </rPr>
      <t>　耳を取り除いた</t>
    </r>
    <r>
      <rPr>
        <sz val="10"/>
        <rFont val="Century"/>
        <family val="1"/>
      </rPr>
      <t>6</t>
    </r>
    <r>
      <rPr>
        <sz val="10"/>
        <rFont val="ＭＳ Ｐゴシック"/>
        <family val="3"/>
        <charset val="128"/>
      </rPr>
      <t>枚切りの食パン（</t>
    </r>
    <r>
      <rPr>
        <sz val="10"/>
        <rFont val="Century"/>
        <family val="1"/>
      </rPr>
      <t xml:space="preserve">1 </t>
    </r>
    <r>
      <rPr>
        <sz val="10"/>
        <rFont val="ＭＳ Ｐゴシック"/>
        <family val="3"/>
        <charset val="128"/>
      </rPr>
      <t>段あたりに</t>
    </r>
    <r>
      <rPr>
        <sz val="10"/>
        <rFont val="Century"/>
        <family val="1"/>
      </rPr>
      <t>8</t>
    </r>
    <r>
      <rPr>
        <sz val="10"/>
        <rFont val="ＭＳ Ｐゴシック"/>
        <family val="3"/>
        <charset val="128"/>
      </rPr>
      <t>枚入らない場合には、</t>
    </r>
    <r>
      <rPr>
        <sz val="10"/>
        <rFont val="Century"/>
        <family val="1"/>
      </rPr>
      <t>1</t>
    </r>
    <r>
      <rPr>
        <sz val="10"/>
        <rFont val="ＭＳ Ｐゴシック"/>
        <family val="3"/>
        <charset val="128"/>
      </rPr>
      <t>切れの大きさを小さくし、</t>
    </r>
    <r>
      <rPr>
        <sz val="10"/>
        <rFont val="Century"/>
        <family val="1"/>
      </rPr>
      <t>8</t>
    </r>
    <r>
      <rPr>
        <sz val="10"/>
        <rFont val="ＭＳ Ｐゴシック"/>
        <family val="3"/>
        <charset val="128"/>
      </rPr>
      <t>枚入るようにする。）をトレーの上の製造者の指定する調理領域内に</t>
    </r>
    <r>
      <rPr>
        <sz val="10"/>
        <rFont val="Century"/>
        <family val="1"/>
      </rPr>
      <t>8</t>
    </r>
    <r>
      <rPr>
        <sz val="10"/>
        <rFont val="ＭＳ Ｐゴシック"/>
        <family val="3"/>
        <charset val="128"/>
      </rPr>
      <t>枚以上敷き並べる。温度設定を</t>
    </r>
    <r>
      <rPr>
        <sz val="10"/>
        <rFont val="Century"/>
        <family val="1"/>
      </rPr>
      <t xml:space="preserve">250 </t>
    </r>
    <r>
      <rPr>
        <sz val="10"/>
        <rFont val="ＭＳ Ｐゴシック"/>
        <family val="3"/>
        <charset val="128"/>
      </rPr>
      <t>℃および風量設定を標準値にした熱風モードで十分に予熱する。食パンを敷き並べたトレーを全段に投入後、適切な焼き色（焼き色の平均値が性能測定基準の巻末資料</t>
    </r>
    <r>
      <rPr>
        <sz val="10"/>
        <rFont val="Century"/>
        <family val="1"/>
      </rPr>
      <t>2</t>
    </r>
    <r>
      <rPr>
        <sz val="10"/>
        <rFont val="ＭＳ Ｐゴシック"/>
        <family val="3"/>
        <charset val="128"/>
      </rPr>
      <t>の食パン表面の焼き色評価基準の</t>
    </r>
    <r>
      <rPr>
        <sz val="10"/>
        <rFont val="Century"/>
        <family val="1"/>
      </rPr>
      <t xml:space="preserve">5 </t>
    </r>
    <r>
      <rPr>
        <sz val="10"/>
        <rFont val="ＭＳ Ｐゴシック"/>
        <family val="3"/>
        <charset val="128"/>
      </rPr>
      <t>段階に近いことが望ましい。）が付くまで同じ設定で加熱する。性能測定基準の巻末資料</t>
    </r>
    <r>
      <rPr>
        <sz val="10"/>
        <rFont val="Century"/>
        <family val="1"/>
      </rPr>
      <t>2</t>
    </r>
    <r>
      <rPr>
        <sz val="10"/>
        <rFont val="ＭＳ Ｐゴシック"/>
        <family val="3"/>
        <charset val="128"/>
      </rPr>
      <t>の食パン表面の焼き色評価基準（</t>
    </r>
    <r>
      <rPr>
        <sz val="10"/>
        <rFont val="Century"/>
        <family val="1"/>
      </rPr>
      <t xml:space="preserve">10 </t>
    </r>
    <r>
      <rPr>
        <sz val="10"/>
        <rFont val="ＭＳ Ｐゴシック"/>
        <family val="3"/>
        <charset val="128"/>
      </rPr>
      <t>段階の色見本）を用い、</t>
    </r>
    <r>
      <rPr>
        <sz val="10"/>
        <rFont val="Century"/>
        <family val="1"/>
      </rPr>
      <t>3</t>
    </r>
    <r>
      <rPr>
        <sz val="10"/>
        <rFont val="ＭＳ Ｐゴシック"/>
        <family val="3"/>
        <charset val="128"/>
      </rPr>
      <t>人の判定員がそれぞれの食パン表面の焼き色を</t>
    </r>
    <r>
      <rPr>
        <sz val="10"/>
        <rFont val="Century"/>
        <family val="1"/>
      </rPr>
      <t xml:space="preserve">0.5 </t>
    </r>
    <r>
      <rPr>
        <sz val="10"/>
        <rFont val="ＭＳ Ｐゴシック"/>
        <family val="3"/>
        <charset val="128"/>
      </rPr>
      <t>段階刻みで評価し、食パン表面の焼き色の標準偏差値を判定員ごとに計算する。食材表面の焼き色の均一性指数</t>
    </r>
    <r>
      <rPr>
        <sz val="10"/>
        <rFont val="Century"/>
        <family val="1"/>
      </rPr>
      <t>It</t>
    </r>
    <r>
      <rPr>
        <sz val="10"/>
        <rFont val="ＭＳ Ｐゴシック"/>
        <family val="3"/>
        <charset val="128"/>
      </rPr>
      <t>は、</t>
    </r>
    <r>
      <rPr>
        <sz val="10"/>
        <rFont val="Century"/>
        <family val="1"/>
      </rPr>
      <t>3</t>
    </r>
    <r>
      <rPr>
        <sz val="10"/>
        <rFont val="ＭＳ Ｐゴシック"/>
        <family val="3"/>
        <charset val="128"/>
      </rPr>
      <t>人の標準偏差値の平均値とする。なお、すべての食パン表面の焼き色を写真記録する。</t>
    </r>
    <rPh sb="108" eb="111">
      <t>ヒョウジュンチ</t>
    </rPh>
    <rPh sb="165" eb="167">
      <t>ソクテイ</t>
    </rPh>
    <rPh sb="223" eb="225">
      <t>ソクテイ</t>
    </rPh>
    <rPh sb="324" eb="326">
      <t>ショクザイ</t>
    </rPh>
    <rPh sb="326" eb="328">
      <t>ヒョウメン</t>
    </rPh>
    <rPh sb="329" eb="330">
      <t>ヤ</t>
    </rPh>
    <rPh sb="331" eb="332">
      <t>イロ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</si>
</sst>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_ "/>
    <numFmt numFmtId="177" formatCode="0.000_);[Red]\(0.000\)"/>
    <numFmt numFmtId="178" formatCode="0.000_ "/>
    <numFmt numFmtId="179" formatCode="0.0_ "/>
    <numFmt numFmtId="180" formatCode="0_ "/>
    <numFmt numFmtId="181" formatCode="0_);[Red]\(0\)"/>
    <numFmt numFmtId="182" formatCode="0.00_);[Red]\(0.00\)"/>
    <numFmt numFmtId="183" formatCode="yyyy&quot;年&quot;m&quot;月&quot;d&quot;日&quot;;@"/>
    <numFmt numFmtId="184" formatCode="yyyy/m/d;@"/>
    <numFmt numFmtId="185" formatCode="0.0%"/>
    <numFmt numFmtId="186" formatCode="\+#.0;\-#.0;0"/>
    <numFmt numFmtId="187" formatCode="\+#&quot;%&quot;;\-#&quot;%&quot;;0"/>
    <numFmt numFmtId="188" formatCode="\+#&quot;％&quot;;\-#&quot;％&quot;;0"/>
    <numFmt numFmtId="189" formatCode="\+#&quot;%､&quot;;\-#&quot;%&quot;;0"/>
    <numFmt numFmtId="190" formatCode="&quot;＝&quot;\+#&quot;％、&quot;;\-#&quot;％、&quot;;0"/>
  </numFmts>
  <fonts count="4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b/>
      <sz val="14"/>
      <name val="ＭＳ Ｐゴシック"/>
      <family val="3"/>
      <charset val="128"/>
    </font>
    <font>
      <sz val="8"/>
      <name val="ＭＳ Ｐゴシック"/>
      <family val="3"/>
      <charset val="128"/>
    </font>
    <font>
      <b/>
      <sz val="11"/>
      <color indexed="9"/>
      <name val="ＭＳ Ｐゴシック"/>
      <family val="3"/>
      <charset val="128"/>
    </font>
    <font>
      <sz val="14"/>
      <name val="ＭＳ Ｐゴシック"/>
      <family val="3"/>
      <charset val="128"/>
    </font>
    <font>
      <b/>
      <sz val="12"/>
      <name val="ＭＳ Ｐゴシック"/>
      <family val="3"/>
      <charset val="128"/>
    </font>
    <font>
      <i/>
      <sz val="14"/>
      <name val="Century"/>
      <family val="1"/>
    </font>
    <font>
      <sz val="10"/>
      <name val="Century"/>
      <family val="1"/>
    </font>
    <font>
      <i/>
      <sz val="10"/>
      <name val="Symbol"/>
      <family val="1"/>
      <charset val="2"/>
    </font>
    <font>
      <i/>
      <sz val="10"/>
      <name val="Century"/>
      <family val="1"/>
    </font>
    <font>
      <i/>
      <sz val="10"/>
      <name val="ＭＳ Ｐゴシック"/>
      <family val="3"/>
      <charset val="128"/>
    </font>
    <font>
      <sz val="9"/>
      <name val="ＭＳ Ｐゴシック"/>
      <family val="3"/>
      <charset val="128"/>
    </font>
    <font>
      <vertAlign val="subscript"/>
      <sz val="14"/>
      <name val="Century"/>
      <family val="1"/>
    </font>
    <font>
      <sz val="14"/>
      <name val="Century"/>
      <family val="1"/>
    </font>
    <font>
      <vertAlign val="subscript"/>
      <sz val="10"/>
      <name val="Century"/>
      <family val="1"/>
    </font>
    <font>
      <i/>
      <sz val="14"/>
      <name val="ＭＳ Ｐ明朝"/>
      <family val="1"/>
      <charset val="128"/>
    </font>
    <font>
      <vertAlign val="subscript"/>
      <sz val="14"/>
      <name val="ＭＳ Ｐ明朝"/>
      <family val="1"/>
      <charset val="128"/>
    </font>
    <font>
      <vertAlign val="subscript"/>
      <sz val="10"/>
      <name val="ＭＳ Ｐゴシック"/>
      <family val="3"/>
      <charset val="128"/>
    </font>
    <font>
      <sz val="10"/>
      <name val="Times New Roman"/>
      <family val="1"/>
    </font>
    <font>
      <sz val="10"/>
      <name val="ＭＳ Ｐ明朝"/>
      <family val="1"/>
      <charset val="128"/>
    </font>
    <font>
      <vertAlign val="subscript"/>
      <sz val="10"/>
      <name val="ＭＳ Ｐ明朝"/>
      <family val="1"/>
      <charset val="128"/>
    </font>
    <font>
      <vertAlign val="subscript"/>
      <sz val="10"/>
      <name val="Times New Roman"/>
      <family val="1"/>
    </font>
    <font>
      <i/>
      <sz val="12"/>
      <name val="Century"/>
      <family val="1"/>
    </font>
    <font>
      <vertAlign val="subscript"/>
      <sz val="12"/>
      <name val="Century"/>
      <family val="1"/>
    </font>
    <font>
      <sz val="7"/>
      <name val="ＭＳ Ｐゴシック"/>
      <family val="3"/>
      <charset val="128"/>
    </font>
    <font>
      <sz val="14"/>
      <name val="Times New Roman"/>
      <family val="1"/>
    </font>
    <font>
      <sz val="6"/>
      <color indexed="10"/>
      <name val="ＭＳ Ｐゴシック"/>
      <family val="3"/>
      <charset val="128"/>
    </font>
    <font>
      <sz val="9"/>
      <color indexed="10"/>
      <name val="ＭＳ Ｐゴシック"/>
      <family val="3"/>
      <charset val="128"/>
    </font>
    <font>
      <sz val="10"/>
      <color rgb="FFFF0000"/>
      <name val="ＭＳ Ｐゴシック"/>
      <family val="3"/>
      <charset val="128"/>
    </font>
    <font>
      <sz val="9"/>
      <color theme="1"/>
      <name val="ＭＳ Ｐゴシック"/>
      <family val="3"/>
      <charset val="128"/>
    </font>
    <font>
      <i/>
      <sz val="14"/>
      <name val="Cambria"/>
      <family val="1"/>
    </font>
    <font>
      <sz val="11"/>
      <name val="Century"/>
      <family val="1"/>
    </font>
    <font>
      <i/>
      <sz val="10"/>
      <name val="Cambria"/>
      <family val="1"/>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D9D9D9"/>
        <bgColor indexed="64"/>
      </patternFill>
    </fill>
    <fill>
      <patternFill patternType="solid">
        <fgColor rgb="FF16365C"/>
        <bgColor indexed="64"/>
      </patternFill>
    </fill>
  </fills>
  <borders count="84">
    <border>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diagonal/>
    </border>
    <border>
      <left style="medium">
        <color indexed="64"/>
      </left>
      <right/>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471">
    <xf numFmtId="0" fontId="0" fillId="0" borderId="0" xfId="0">
      <alignment vertical="center"/>
    </xf>
    <xf numFmtId="0" fontId="0" fillId="0" borderId="0" xfId="0" applyProtection="1">
      <alignment vertical="center"/>
    </xf>
    <xf numFmtId="0" fontId="5" fillId="0" borderId="1" xfId="0" applyFont="1" applyBorder="1" applyAlignment="1" applyProtection="1">
      <alignment horizontal="center" vertical="center" shrinkToFit="1"/>
    </xf>
    <xf numFmtId="0" fontId="19"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xf>
    <xf numFmtId="0" fontId="0" fillId="0" borderId="0" xfId="0" applyBorder="1" applyProtection="1">
      <alignment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0" fillId="0" borderId="0" xfId="0" applyBorder="1" applyAlignment="1" applyProtection="1">
      <alignment vertical="center"/>
    </xf>
    <xf numFmtId="0" fontId="0" fillId="0" borderId="0" xfId="0" applyAlignment="1" applyProtection="1">
      <alignment vertical="center" shrinkToFit="1"/>
    </xf>
    <xf numFmtId="0" fontId="0" fillId="0" borderId="0" xfId="0" applyProtection="1">
      <alignment vertical="center"/>
      <protection locked="0"/>
    </xf>
    <xf numFmtId="184" fontId="5" fillId="2" borderId="6" xfId="0" applyNumberFormat="1" applyFont="1" applyFill="1" applyBorder="1" applyAlignment="1" applyProtection="1">
      <alignment horizontal="right" vertical="center"/>
      <protection locked="0"/>
    </xf>
    <xf numFmtId="0" fontId="5" fillId="0" borderId="7" xfId="0" applyFont="1" applyBorder="1" applyAlignment="1" applyProtection="1">
      <alignment horizontal="center" vertical="center"/>
      <protection locked="0"/>
    </xf>
    <xf numFmtId="0" fontId="0" fillId="2" borderId="8"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15"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5" fillId="0" borderId="0" xfId="0" applyFont="1" applyProtection="1">
      <alignment vertical="center"/>
    </xf>
    <xf numFmtId="0" fontId="5" fillId="0" borderId="16"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0" xfId="0" applyFont="1" applyBorder="1" applyProtection="1">
      <alignment vertical="center"/>
    </xf>
    <xf numFmtId="0" fontId="5" fillId="0" borderId="11" xfId="0" applyFont="1" applyBorder="1" applyProtection="1">
      <alignment vertical="center"/>
    </xf>
    <xf numFmtId="0" fontId="5" fillId="0" borderId="19" xfId="0" applyFont="1" applyBorder="1" applyProtection="1">
      <alignment vertical="center"/>
    </xf>
    <xf numFmtId="0" fontId="5" fillId="0" borderId="0" xfId="0" applyFont="1" applyBorder="1" applyAlignment="1" applyProtection="1">
      <alignment horizontal="left" vertical="top" wrapText="1"/>
    </xf>
    <xf numFmtId="0" fontId="7" fillId="0" borderId="0" xfId="0" applyFont="1" applyBorder="1" applyProtection="1">
      <alignment vertical="center"/>
    </xf>
    <xf numFmtId="0" fontId="5" fillId="0" borderId="0" xfId="0" applyFont="1" applyBorder="1" applyAlignment="1" applyProtection="1">
      <alignment vertical="top"/>
    </xf>
    <xf numFmtId="176" fontId="5" fillId="0" borderId="0" xfId="0" applyNumberFormat="1" applyFont="1" applyBorder="1" applyProtection="1">
      <alignment vertical="center"/>
    </xf>
    <xf numFmtId="0" fontId="15" fillId="0" borderId="0" xfId="0" applyFont="1" applyBorder="1" applyAlignment="1" applyProtection="1">
      <alignment horizontal="right" vertical="top"/>
    </xf>
    <xf numFmtId="0" fontId="19" fillId="0" borderId="0" xfId="0" applyFont="1" applyBorder="1" applyProtection="1">
      <alignment vertical="center"/>
    </xf>
    <xf numFmtId="0" fontId="19" fillId="0" borderId="11" xfId="0" applyFont="1" applyBorder="1" applyAlignment="1" applyProtection="1">
      <alignment vertical="center" shrinkToFit="1"/>
    </xf>
    <xf numFmtId="0" fontId="5" fillId="0" borderId="0" xfId="0" applyFont="1" applyBorder="1" applyAlignment="1" applyProtection="1">
      <alignment horizontal="right"/>
    </xf>
    <xf numFmtId="0" fontId="5" fillId="0" borderId="0" xfId="0" applyFont="1" applyBorder="1" applyAlignment="1" applyProtection="1"/>
    <xf numFmtId="0" fontId="8" fillId="0" borderId="0" xfId="0" applyFont="1" applyBorder="1" applyProtection="1">
      <alignment vertical="center"/>
    </xf>
    <xf numFmtId="0" fontId="5" fillId="0" borderId="0" xfId="0" applyFont="1" applyFill="1" applyBorder="1" applyAlignment="1" applyProtection="1">
      <alignment horizontal="right"/>
    </xf>
    <xf numFmtId="179" fontId="5" fillId="0" borderId="0" xfId="0" applyNumberFormat="1" applyFont="1" applyFill="1" applyBorder="1" applyAlignment="1" applyProtection="1">
      <alignment vertical="center"/>
    </xf>
    <xf numFmtId="0" fontId="19" fillId="0" borderId="0" xfId="0" applyFont="1" applyFill="1" applyBorder="1" applyProtection="1">
      <alignment vertical="center"/>
    </xf>
    <xf numFmtId="0" fontId="15" fillId="0" borderId="0" xfId="0" applyFont="1" applyBorder="1" applyAlignment="1" applyProtection="1">
      <alignment horizontal="right"/>
    </xf>
    <xf numFmtId="176" fontId="5" fillId="0" borderId="20" xfId="0" applyNumberFormat="1" applyFont="1" applyBorder="1" applyAlignment="1" applyProtection="1">
      <alignment vertical="center"/>
    </xf>
    <xf numFmtId="0" fontId="5" fillId="0" borderId="0" xfId="0" applyFont="1" applyBorder="1" applyAlignment="1" applyProtection="1">
      <alignment horizontal="left" vertical="center"/>
    </xf>
    <xf numFmtId="176" fontId="19" fillId="0" borderId="0" xfId="0" applyNumberFormat="1" applyFont="1" applyBorder="1" applyAlignment="1" applyProtection="1">
      <alignment horizontal="center" vertical="center"/>
    </xf>
    <xf numFmtId="0" fontId="5" fillId="0" borderId="19" xfId="0" applyFont="1" applyBorder="1" applyAlignment="1" applyProtection="1"/>
    <xf numFmtId="0" fontId="5" fillId="0" borderId="0" xfId="0" applyFont="1" applyBorder="1" applyAlignment="1" applyProtection="1">
      <alignment horizontal="right" vertical="center"/>
    </xf>
    <xf numFmtId="176" fontId="13" fillId="0" borderId="20" xfId="0" applyNumberFormat="1" applyFont="1" applyBorder="1" applyAlignment="1" applyProtection="1">
      <alignment horizontal="center" vertical="center"/>
    </xf>
    <xf numFmtId="0" fontId="5" fillId="0" borderId="11" xfId="0" applyFont="1" applyBorder="1" applyAlignment="1" applyProtection="1">
      <alignment horizontal="center" vertical="center"/>
    </xf>
    <xf numFmtId="185" fontId="5" fillId="0" borderId="20" xfId="0" applyNumberFormat="1" applyFont="1" applyBorder="1" applyAlignment="1" applyProtection="1">
      <alignment horizontal="right" vertical="center"/>
    </xf>
    <xf numFmtId="185" fontId="5" fillId="0" borderId="0" xfId="0" applyNumberFormat="1" applyFont="1" applyBorder="1" applyAlignment="1" applyProtection="1">
      <alignment horizontal="right" vertical="center"/>
    </xf>
    <xf numFmtId="0" fontId="0" fillId="0" borderId="19" xfId="0" applyBorder="1" applyProtection="1">
      <alignment vertical="center"/>
    </xf>
    <xf numFmtId="0" fontId="0" fillId="0" borderId="11" xfId="0" applyBorder="1" applyProtection="1">
      <alignment vertical="center"/>
    </xf>
    <xf numFmtId="0" fontId="0" fillId="0" borderId="21" xfId="0" applyBorder="1" applyProtection="1">
      <alignment vertical="center"/>
    </xf>
    <xf numFmtId="0" fontId="0" fillId="0" borderId="13" xfId="0" applyBorder="1" applyProtection="1">
      <alignment vertical="center"/>
    </xf>
    <xf numFmtId="0" fontId="0" fillId="0" borderId="14" xfId="0" applyBorder="1" applyProtection="1">
      <alignment vertical="center"/>
    </xf>
    <xf numFmtId="0" fontId="5" fillId="0" borderId="0" xfId="0" applyFont="1" applyBorder="1" applyAlignment="1" applyProtection="1">
      <alignment horizontal="left" vertical="top"/>
    </xf>
    <xf numFmtId="0" fontId="5" fillId="0" borderId="0" xfId="0" applyFont="1" applyBorder="1" applyAlignment="1" applyProtection="1">
      <alignment horizontal="right" vertical="top"/>
    </xf>
    <xf numFmtId="0" fontId="19" fillId="0" borderId="11" xfId="0" applyFont="1" applyBorder="1" applyAlignment="1" applyProtection="1">
      <alignment horizontal="center" vertical="center" shrinkToFit="1"/>
    </xf>
    <xf numFmtId="0" fontId="19" fillId="0" borderId="0" xfId="0" applyFont="1" applyBorder="1" applyAlignment="1" applyProtection="1">
      <alignment horizontal="left" vertical="center" shrinkToFit="1"/>
    </xf>
    <xf numFmtId="0" fontId="15" fillId="0" borderId="0" xfId="0" applyFont="1" applyBorder="1" applyAlignment="1" applyProtection="1">
      <alignment horizontal="right" vertical="center"/>
    </xf>
    <xf numFmtId="178" fontId="13" fillId="0" borderId="20" xfId="0" applyNumberFormat="1" applyFont="1" applyBorder="1" applyAlignment="1" applyProtection="1">
      <alignment horizontal="center" vertical="center"/>
    </xf>
    <xf numFmtId="179" fontId="5" fillId="2" borderId="2" xfId="0" applyNumberFormat="1" applyFont="1" applyFill="1" applyBorder="1" applyAlignment="1" applyProtection="1">
      <alignment horizontal="center" vertical="center"/>
      <protection locked="0"/>
    </xf>
    <xf numFmtId="179" fontId="5" fillId="2" borderId="5" xfId="0" applyNumberFormat="1" applyFont="1" applyFill="1" applyBorder="1" applyAlignment="1" applyProtection="1">
      <alignment horizontal="center" vertical="center"/>
      <protection locked="0"/>
    </xf>
    <xf numFmtId="180" fontId="5" fillId="2" borderId="22" xfId="0" applyNumberFormat="1" applyFont="1" applyFill="1" applyBorder="1" applyAlignment="1" applyProtection="1">
      <alignment horizontal="center" vertical="center" shrinkToFit="1"/>
      <protection locked="0"/>
    </xf>
    <xf numFmtId="180" fontId="5" fillId="2" borderId="23" xfId="0" applyNumberFormat="1" applyFont="1" applyFill="1" applyBorder="1" applyAlignment="1" applyProtection="1">
      <alignment horizontal="center" vertical="center" shrinkToFit="1"/>
      <protection locked="0"/>
    </xf>
    <xf numFmtId="176" fontId="5" fillId="3" borderId="2" xfId="0" applyNumberFormat="1" applyFont="1" applyFill="1" applyBorder="1" applyAlignment="1" applyProtection="1">
      <alignment vertical="center"/>
      <protection locked="0"/>
    </xf>
    <xf numFmtId="179" fontId="5" fillId="3" borderId="2" xfId="0" applyNumberFormat="1" applyFont="1" applyFill="1" applyBorder="1" applyAlignment="1" applyProtection="1">
      <alignment vertical="center"/>
      <protection locked="0"/>
    </xf>
    <xf numFmtId="179" fontId="5" fillId="4" borderId="2" xfId="0" applyNumberFormat="1" applyFont="1" applyFill="1" applyBorder="1" applyAlignment="1" applyProtection="1">
      <alignment vertical="center"/>
      <protection locked="0"/>
    </xf>
    <xf numFmtId="179" fontId="5" fillId="2" borderId="24" xfId="0" applyNumberFormat="1" applyFont="1" applyFill="1" applyBorder="1" applyAlignment="1" applyProtection="1">
      <alignment horizontal="center" vertical="center"/>
      <protection locked="0"/>
    </xf>
    <xf numFmtId="181" fontId="13" fillId="3" borderId="2" xfId="0" applyNumberFormat="1" applyFont="1" applyFill="1" applyBorder="1" applyAlignment="1" applyProtection="1">
      <alignment horizontal="center" vertical="center"/>
      <protection locked="0"/>
    </xf>
    <xf numFmtId="182" fontId="13" fillId="3" borderId="2" xfId="0" applyNumberFormat="1" applyFont="1" applyFill="1" applyBorder="1" applyAlignment="1" applyProtection="1">
      <alignment horizontal="center" vertical="center"/>
      <protection locked="0"/>
    </xf>
    <xf numFmtId="178" fontId="5" fillId="0" borderId="2" xfId="0" applyNumberFormat="1" applyFont="1" applyFill="1" applyBorder="1" applyAlignment="1" applyProtection="1">
      <alignment vertical="center"/>
    </xf>
    <xf numFmtId="0" fontId="19" fillId="0" borderId="0" xfId="0" applyFont="1" applyBorder="1" applyAlignment="1" applyProtection="1">
      <alignment horizontal="left" vertical="center"/>
    </xf>
    <xf numFmtId="179" fontId="5" fillId="0" borderId="2" xfId="0" applyNumberFormat="1" applyFont="1" applyFill="1" applyBorder="1" applyAlignment="1" applyProtection="1">
      <alignment vertical="center"/>
    </xf>
    <xf numFmtId="178" fontId="5" fillId="0" borderId="0" xfId="0" applyNumberFormat="1" applyFont="1" applyFill="1" applyBorder="1" applyAlignment="1" applyProtection="1">
      <alignment vertical="center"/>
    </xf>
    <xf numFmtId="178" fontId="5" fillId="0" borderId="20" xfId="0" applyNumberFormat="1" applyFont="1" applyBorder="1" applyAlignment="1" applyProtection="1">
      <alignment vertical="center"/>
    </xf>
    <xf numFmtId="0" fontId="15" fillId="0" borderId="0" xfId="0" applyFont="1" applyBorder="1" applyProtection="1">
      <alignment vertical="center"/>
    </xf>
    <xf numFmtId="178" fontId="5" fillId="0" borderId="2" xfId="0" applyNumberFormat="1" applyFont="1" applyBorder="1" applyAlignment="1" applyProtection="1">
      <alignment vertical="center"/>
    </xf>
    <xf numFmtId="177" fontId="15" fillId="0" borderId="0" xfId="0" applyNumberFormat="1" applyFont="1" applyBorder="1" applyAlignment="1" applyProtection="1">
      <alignment horizontal="right" vertical="center"/>
    </xf>
    <xf numFmtId="182" fontId="5" fillId="0" borderId="0" xfId="0" applyNumberFormat="1" applyFont="1" applyFill="1" applyBorder="1" applyProtection="1">
      <alignment vertical="center"/>
    </xf>
    <xf numFmtId="178" fontId="13" fillId="0" borderId="20" xfId="0" applyNumberFormat="1" applyFont="1" applyFill="1" applyBorder="1" applyAlignment="1" applyProtection="1">
      <alignment horizontal="center" vertical="center"/>
    </xf>
    <xf numFmtId="178" fontId="13" fillId="0" borderId="0" xfId="0" applyNumberFormat="1" applyFont="1" applyFill="1" applyBorder="1" applyAlignment="1" applyProtection="1">
      <alignment horizontal="center" vertical="center"/>
    </xf>
    <xf numFmtId="178" fontId="5" fillId="0" borderId="0" xfId="0" applyNumberFormat="1" applyFont="1" applyBorder="1" applyProtection="1">
      <alignment vertical="center"/>
    </xf>
    <xf numFmtId="0" fontId="5" fillId="0" borderId="0" xfId="0" applyFont="1" applyBorder="1" applyAlignment="1" applyProtection="1">
      <alignment vertical="center" wrapText="1"/>
    </xf>
    <xf numFmtId="176" fontId="5" fillId="0" borderId="0" xfId="0" applyNumberFormat="1" applyFont="1" applyFill="1" applyBorder="1" applyAlignment="1" applyProtection="1">
      <alignment vertical="center" wrapText="1"/>
    </xf>
    <xf numFmtId="0" fontId="5" fillId="0" borderId="13" xfId="0" applyFont="1" applyBorder="1" applyAlignment="1" applyProtection="1">
      <alignment vertical="center"/>
    </xf>
    <xf numFmtId="178" fontId="5" fillId="0" borderId="2" xfId="0" applyNumberFormat="1" applyFont="1" applyBorder="1" applyAlignment="1" applyProtection="1">
      <alignment horizontal="right" vertical="center"/>
    </xf>
    <xf numFmtId="0" fontId="17" fillId="0" borderId="0" xfId="0" applyFont="1" applyBorder="1" applyAlignment="1" applyProtection="1">
      <alignment horizontal="right"/>
    </xf>
    <xf numFmtId="0" fontId="5" fillId="0" borderId="0" xfId="0" applyFont="1" applyBorder="1" applyAlignment="1" applyProtection="1">
      <alignment horizontal="left" vertical="center" shrinkToFit="1"/>
    </xf>
    <xf numFmtId="0" fontId="7" fillId="0" borderId="0" xfId="0" applyFont="1" applyBorder="1" applyAlignment="1" applyProtection="1">
      <alignment vertical="center"/>
    </xf>
    <xf numFmtId="179" fontId="13" fillId="0" borderId="20" xfId="0" applyNumberFormat="1" applyFont="1" applyBorder="1" applyAlignment="1" applyProtection="1">
      <alignment horizontal="center" vertical="center"/>
    </xf>
    <xf numFmtId="0" fontId="5" fillId="0" borderId="0" xfId="0" applyFont="1" applyBorder="1" applyAlignment="1" applyProtection="1">
      <alignment horizontal="center" vertical="center" shrinkToFit="1"/>
    </xf>
    <xf numFmtId="0" fontId="5" fillId="0" borderId="21" xfId="0" applyFont="1" applyBorder="1" applyProtection="1">
      <alignment vertical="center"/>
    </xf>
    <xf numFmtId="0" fontId="5" fillId="0" borderId="13" xfId="0" applyFont="1" applyBorder="1" applyProtection="1">
      <alignment vertical="center"/>
    </xf>
    <xf numFmtId="0" fontId="5" fillId="0" borderId="14" xfId="0" applyFont="1" applyBorder="1" applyProtection="1">
      <alignment vertical="center"/>
    </xf>
    <xf numFmtId="0" fontId="4"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0" fillId="0" borderId="0" xfId="0" applyBorder="1" applyAlignment="1" applyProtection="1">
      <alignment horizontal="center" vertical="center"/>
    </xf>
    <xf numFmtId="178" fontId="5" fillId="0" borderId="0" xfId="0" applyNumberFormat="1" applyFont="1" applyBorder="1" applyAlignment="1" applyProtection="1">
      <alignment vertical="center"/>
    </xf>
    <xf numFmtId="0" fontId="8" fillId="0" borderId="0" xfId="0" applyFont="1" applyBorder="1" applyAlignment="1" applyProtection="1">
      <alignment vertical="center"/>
    </xf>
    <xf numFmtId="178" fontId="5" fillId="0" borderId="0" xfId="0" applyNumberFormat="1" applyFont="1" applyBorder="1" applyAlignment="1" applyProtection="1">
      <alignment horizontal="right" vertical="center"/>
    </xf>
    <xf numFmtId="176" fontId="5" fillId="0" borderId="0" xfId="0" applyNumberFormat="1" applyFont="1" applyBorder="1" applyAlignment="1" applyProtection="1">
      <alignment vertical="center"/>
    </xf>
    <xf numFmtId="180" fontId="5" fillId="0" borderId="0" xfId="0" applyNumberFormat="1" applyFont="1" applyBorder="1" applyAlignment="1" applyProtection="1">
      <alignment vertical="center"/>
    </xf>
    <xf numFmtId="179" fontId="5" fillId="0" borderId="0" xfId="0" applyNumberFormat="1" applyFont="1" applyBorder="1" applyAlignment="1" applyProtection="1">
      <alignment vertical="center"/>
    </xf>
    <xf numFmtId="183" fontId="5" fillId="2" borderId="25" xfId="0" applyNumberFormat="1" applyFont="1" applyFill="1" applyBorder="1" applyAlignment="1" applyProtection="1">
      <alignment vertical="center"/>
      <protection locked="0"/>
    </xf>
    <xf numFmtId="183" fontId="5" fillId="2" borderId="5" xfId="0" applyNumberFormat="1" applyFont="1" applyFill="1" applyBorder="1" applyAlignment="1" applyProtection="1">
      <alignment vertical="center"/>
      <protection locked="0"/>
    </xf>
    <xf numFmtId="178" fontId="5" fillId="3" borderId="2" xfId="0" applyNumberFormat="1" applyFont="1" applyFill="1" applyBorder="1" applyAlignment="1" applyProtection="1">
      <alignment vertical="center" wrapText="1"/>
      <protection locked="0"/>
    </xf>
    <xf numFmtId="176" fontId="5" fillId="3" borderId="2" xfId="0" applyNumberFormat="1" applyFont="1" applyFill="1" applyBorder="1" applyAlignment="1" applyProtection="1">
      <alignment vertical="center" wrapText="1"/>
      <protection locked="0"/>
    </xf>
    <xf numFmtId="180" fontId="5" fillId="0" borderId="0" xfId="0" applyNumberFormat="1" applyFont="1" applyBorder="1" applyAlignment="1" applyProtection="1">
      <alignment horizontal="right" vertical="center"/>
      <protection locked="0"/>
    </xf>
    <xf numFmtId="0" fontId="13" fillId="0" borderId="0" xfId="0" applyFont="1" applyBorder="1" applyAlignment="1" applyProtection="1">
      <alignment vertical="center" shrinkToFit="1"/>
    </xf>
    <xf numFmtId="0" fontId="5" fillId="0" borderId="24" xfId="0" applyFont="1" applyBorder="1" applyAlignment="1" applyProtection="1">
      <alignment horizontal="center" vertical="center"/>
    </xf>
    <xf numFmtId="0" fontId="5" fillId="0" borderId="24" xfId="0" applyFont="1" applyBorder="1" applyAlignment="1" applyProtection="1">
      <alignment horizontal="center" vertical="center" shrinkToFit="1"/>
    </xf>
    <xf numFmtId="0" fontId="0" fillId="0" borderId="26" xfId="0" applyBorder="1" applyAlignment="1" applyProtection="1">
      <alignment horizontal="centerContinuous" vertical="center"/>
    </xf>
    <xf numFmtId="0" fontId="0" fillId="0" borderId="27" xfId="0" applyBorder="1" applyAlignment="1" applyProtection="1">
      <alignment horizontal="centerContinuous" vertical="center"/>
    </xf>
    <xf numFmtId="0" fontId="0" fillId="0" borderId="0" xfId="0" applyBorder="1" applyAlignment="1" applyProtection="1">
      <alignment horizontal="centerContinuous" vertical="center"/>
    </xf>
    <xf numFmtId="0" fontId="0" fillId="0" borderId="0" xfId="0" applyAlignment="1" applyProtection="1">
      <alignment horizontal="center" vertical="center"/>
    </xf>
    <xf numFmtId="0" fontId="5" fillId="0" borderId="28" xfId="0" applyFont="1" applyBorder="1" applyAlignment="1" applyProtection="1">
      <alignment horizontal="center" vertical="center"/>
    </xf>
    <xf numFmtId="0" fontId="5" fillId="0" borderId="0" xfId="0" applyFont="1" applyAlignment="1" applyProtection="1">
      <alignment horizontal="center" vertical="center"/>
    </xf>
    <xf numFmtId="179" fontId="5" fillId="0" borderId="0" xfId="0" applyNumberFormat="1" applyFont="1" applyBorder="1" applyAlignment="1" applyProtection="1">
      <alignment horizontal="center" vertical="center"/>
    </xf>
    <xf numFmtId="176" fontId="7" fillId="0" borderId="0" xfId="0" applyNumberFormat="1" applyFont="1" applyBorder="1" applyAlignment="1" applyProtection="1">
      <alignment horizontal="center" vertical="center"/>
    </xf>
    <xf numFmtId="0" fontId="0" fillId="0" borderId="29" xfId="0" applyBorder="1" applyProtection="1">
      <alignment vertical="center"/>
    </xf>
    <xf numFmtId="0" fontId="5" fillId="0" borderId="18" xfId="0" applyFont="1" applyBorder="1" applyProtection="1">
      <alignment vertical="center"/>
    </xf>
    <xf numFmtId="0" fontId="5" fillId="0" borderId="30" xfId="0" applyFont="1" applyBorder="1" applyAlignment="1" applyProtection="1">
      <alignment horizontal="center" vertical="center"/>
    </xf>
    <xf numFmtId="0" fontId="5" fillId="0" borderId="0" xfId="0" applyFont="1" applyFill="1" applyBorder="1" applyProtection="1">
      <alignment vertical="center"/>
    </xf>
    <xf numFmtId="0" fontId="5" fillId="0" borderId="0" xfId="0" applyFont="1" applyFill="1" applyBorder="1" applyAlignment="1" applyProtection="1">
      <alignment horizontal="left" vertical="center"/>
    </xf>
    <xf numFmtId="0" fontId="5" fillId="0" borderId="11" xfId="0" applyFont="1" applyFill="1" applyBorder="1" applyProtection="1">
      <alignment vertical="center"/>
    </xf>
    <xf numFmtId="0" fontId="0" fillId="0" borderId="19" xfId="0" applyFill="1" applyBorder="1" applyProtection="1">
      <alignment vertical="center"/>
    </xf>
    <xf numFmtId="0" fontId="0" fillId="0" borderId="0" xfId="0" applyFill="1" applyBorder="1" applyProtection="1">
      <alignment vertical="center"/>
    </xf>
    <xf numFmtId="0" fontId="5" fillId="0" borderId="19"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19" xfId="0" applyFont="1" applyFill="1" applyBorder="1" applyProtection="1">
      <alignment vertical="center"/>
    </xf>
    <xf numFmtId="0" fontId="5" fillId="0" borderId="21" xfId="0" applyFont="1" applyFill="1" applyBorder="1" applyProtection="1">
      <alignment vertical="center"/>
    </xf>
    <xf numFmtId="0" fontId="5" fillId="0" borderId="13" xfId="0" applyFont="1" applyFill="1" applyBorder="1" applyProtection="1">
      <alignment vertical="center"/>
    </xf>
    <xf numFmtId="0" fontId="5" fillId="0" borderId="14" xfId="0" applyFont="1" applyFill="1" applyBorder="1" applyProtection="1">
      <alignment vertical="center"/>
    </xf>
    <xf numFmtId="179" fontId="5" fillId="2" borderId="31" xfId="0" applyNumberFormat="1" applyFont="1" applyFill="1" applyBorder="1" applyAlignment="1" applyProtection="1">
      <alignment horizontal="center" vertical="center"/>
      <protection locked="0"/>
    </xf>
    <xf numFmtId="0" fontId="0" fillId="0" borderId="11" xfId="0" applyBorder="1" applyAlignment="1" applyProtection="1">
      <alignment vertical="center" shrinkToFit="1"/>
    </xf>
    <xf numFmtId="0" fontId="19" fillId="0" borderId="0" xfId="0" applyFont="1" applyBorder="1" applyAlignment="1" applyProtection="1">
      <alignment vertical="center" shrinkToFit="1"/>
    </xf>
    <xf numFmtId="0" fontId="5" fillId="0" borderId="2" xfId="0" applyFont="1" applyBorder="1" applyAlignment="1" applyProtection="1">
      <alignment horizontal="center" vertical="center" shrinkToFit="1"/>
    </xf>
    <xf numFmtId="0" fontId="0" fillId="0" borderId="32" xfId="0" applyBorder="1" applyAlignment="1" applyProtection="1">
      <alignment horizontal="centerContinuous" vertical="center"/>
    </xf>
    <xf numFmtId="0" fontId="5" fillId="0" borderId="33" xfId="0" applyFont="1" applyBorder="1" applyAlignment="1" applyProtection="1">
      <alignment horizontal="center" vertical="center"/>
    </xf>
    <xf numFmtId="179" fontId="5" fillId="2" borderId="34" xfId="0" applyNumberFormat="1" applyFont="1" applyFill="1" applyBorder="1" applyAlignment="1" applyProtection="1">
      <alignment horizontal="center" vertical="center"/>
      <protection locked="0"/>
    </xf>
    <xf numFmtId="179" fontId="5" fillId="2" borderId="22" xfId="0" applyNumberFormat="1" applyFont="1" applyFill="1" applyBorder="1" applyAlignment="1" applyProtection="1">
      <alignment horizontal="center" vertical="center"/>
      <protection locked="0"/>
    </xf>
    <xf numFmtId="179" fontId="5" fillId="2" borderId="23" xfId="0" applyNumberFormat="1" applyFont="1" applyFill="1" applyBorder="1" applyAlignment="1" applyProtection="1">
      <alignment horizontal="center" vertical="center"/>
      <protection locked="0"/>
    </xf>
    <xf numFmtId="0" fontId="5" fillId="2" borderId="35" xfId="0" applyFont="1" applyFill="1" applyBorder="1" applyAlignment="1" applyProtection="1">
      <alignment horizontal="right" vertical="center"/>
      <protection locked="0"/>
    </xf>
    <xf numFmtId="0" fontId="5" fillId="0" borderId="7" xfId="0" applyFont="1" applyBorder="1" applyAlignment="1" applyProtection="1">
      <alignment horizontal="left" vertical="center" shrinkToFit="1"/>
    </xf>
    <xf numFmtId="0" fontId="5" fillId="2" borderId="7" xfId="0" applyFont="1" applyFill="1" applyBorder="1" applyAlignment="1" applyProtection="1">
      <alignment horizontal="right" vertical="center" shrinkToFit="1"/>
      <protection locked="0"/>
    </xf>
    <xf numFmtId="0" fontId="5" fillId="0" borderId="36" xfId="0" applyFont="1" applyBorder="1" applyAlignment="1" applyProtection="1">
      <alignment horizontal="left" vertical="center" shrinkToFit="1"/>
    </xf>
    <xf numFmtId="0" fontId="5" fillId="0" borderId="6" xfId="0" applyFont="1" applyBorder="1" applyAlignment="1" applyProtection="1">
      <alignment horizontal="center" vertical="center"/>
    </xf>
    <xf numFmtId="0" fontId="5" fillId="0" borderId="37" xfId="0" applyFont="1" applyFill="1" applyBorder="1" applyAlignment="1" applyProtection="1">
      <alignment horizontal="center" vertical="center"/>
    </xf>
    <xf numFmtId="178" fontId="6" fillId="3" borderId="2" xfId="0" applyNumberFormat="1" applyFont="1" applyFill="1" applyBorder="1" applyAlignment="1" applyProtection="1">
      <alignment horizontal="right" vertical="center"/>
      <protection locked="0"/>
    </xf>
    <xf numFmtId="178" fontId="6" fillId="2" borderId="2" xfId="0" applyNumberFormat="1" applyFont="1" applyFill="1" applyBorder="1" applyAlignment="1" applyProtection="1">
      <alignment horizontal="right" vertical="center"/>
      <protection locked="0"/>
    </xf>
    <xf numFmtId="0" fontId="19" fillId="0" borderId="0" xfId="0" applyFont="1" applyBorder="1" applyAlignment="1" applyProtection="1">
      <alignment vertical="top"/>
    </xf>
    <xf numFmtId="0" fontId="19" fillId="0" borderId="0" xfId="0" applyFont="1" applyBorder="1" applyAlignment="1" applyProtection="1">
      <alignment vertical="center"/>
    </xf>
    <xf numFmtId="0" fontId="19" fillId="0" borderId="0" xfId="0" applyFont="1" applyBorder="1" applyAlignment="1" applyProtection="1">
      <alignment horizontal="left" vertical="top" wrapText="1"/>
    </xf>
    <xf numFmtId="0" fontId="19" fillId="0" borderId="0" xfId="0" applyFont="1" applyBorder="1" applyAlignment="1" applyProtection="1">
      <alignment horizontal="center" vertical="center"/>
    </xf>
    <xf numFmtId="179" fontId="5" fillId="2" borderId="38" xfId="0" applyNumberFormat="1" applyFont="1" applyFill="1" applyBorder="1" applyAlignment="1" applyProtection="1">
      <alignment horizontal="center" vertical="center"/>
      <protection locked="0"/>
    </xf>
    <xf numFmtId="179" fontId="5" fillId="2" borderId="39" xfId="0" applyNumberFormat="1" applyFont="1" applyFill="1" applyBorder="1" applyAlignment="1" applyProtection="1">
      <alignment horizontal="center" vertical="center"/>
      <protection locked="0"/>
    </xf>
    <xf numFmtId="179" fontId="5" fillId="2" borderId="25" xfId="0" applyNumberFormat="1" applyFont="1" applyFill="1" applyBorder="1" applyAlignment="1" applyProtection="1">
      <alignment horizontal="center" vertical="center"/>
      <protection locked="0"/>
    </xf>
    <xf numFmtId="179" fontId="5" fillId="2" borderId="40" xfId="0" applyNumberFormat="1" applyFont="1" applyFill="1" applyBorder="1" applyAlignment="1" applyProtection="1">
      <alignment horizontal="center" vertical="center"/>
      <protection locked="0"/>
    </xf>
    <xf numFmtId="0" fontId="36" fillId="0" borderId="19" xfId="0" applyFont="1" applyBorder="1" applyProtection="1">
      <alignment vertical="center"/>
    </xf>
    <xf numFmtId="0" fontId="5" fillId="0" borderId="0" xfId="0" applyFont="1" applyBorder="1" applyAlignment="1" applyProtection="1">
      <alignment vertical="top" wrapText="1"/>
    </xf>
    <xf numFmtId="49" fontId="5" fillId="0" borderId="0" xfId="0" applyNumberFormat="1" applyFont="1" applyFill="1" applyBorder="1" applyAlignment="1" applyProtection="1">
      <alignment horizontal="center" vertical="center" shrinkToFit="1"/>
    </xf>
    <xf numFmtId="177" fontId="21" fillId="0" borderId="0" xfId="0" applyNumberFormat="1" applyFont="1" applyBorder="1" applyAlignment="1" applyProtection="1">
      <alignment horizontal="right" vertical="center"/>
    </xf>
    <xf numFmtId="0" fontId="10" fillId="0" borderId="0" xfId="0" applyFont="1" applyBorder="1" applyProtection="1">
      <alignment vertical="center"/>
    </xf>
    <xf numFmtId="177" fontId="15" fillId="0" borderId="0" xfId="0" applyNumberFormat="1" applyFont="1" applyBorder="1" applyAlignment="1" applyProtection="1">
      <alignment horizontal="right"/>
    </xf>
    <xf numFmtId="181" fontId="5" fillId="0" borderId="7" xfId="0" applyNumberFormat="1" applyFont="1" applyFill="1" applyBorder="1" applyProtection="1">
      <alignment vertical="center"/>
    </xf>
    <xf numFmtId="0" fontId="10" fillId="0" borderId="0" xfId="0" applyFont="1" applyBorder="1" applyAlignment="1" applyProtection="1">
      <alignment vertical="center"/>
    </xf>
    <xf numFmtId="179" fontId="5" fillId="0" borderId="0" xfId="0" applyNumberFormat="1"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5" borderId="42" xfId="0" applyFont="1" applyFill="1" applyBorder="1" applyAlignment="1" applyProtection="1">
      <alignment horizontal="center" vertical="center"/>
    </xf>
    <xf numFmtId="0" fontId="5" fillId="5" borderId="43" xfId="0" applyFont="1" applyFill="1" applyBorder="1" applyAlignment="1" applyProtection="1">
      <alignment horizontal="center" vertical="center"/>
    </xf>
    <xf numFmtId="0" fontId="12" fillId="5" borderId="43" xfId="0" applyFont="1" applyFill="1" applyBorder="1" applyAlignment="1" applyProtection="1">
      <alignment horizontal="center" vertical="center"/>
    </xf>
    <xf numFmtId="0" fontId="5" fillId="5" borderId="43" xfId="0" applyFont="1" applyFill="1" applyBorder="1" applyAlignment="1" applyProtection="1">
      <alignment horizontal="center" vertical="center" shrinkToFit="1"/>
    </xf>
    <xf numFmtId="0" fontId="5" fillId="5" borderId="44" xfId="0" applyFont="1" applyFill="1" applyBorder="1" applyAlignment="1" applyProtection="1">
      <alignment horizontal="center" vertical="center"/>
    </xf>
    <xf numFmtId="0" fontId="5" fillId="5" borderId="45" xfId="0" applyFont="1" applyFill="1" applyBorder="1" applyAlignment="1" applyProtection="1">
      <alignment horizontal="center" vertical="center"/>
    </xf>
    <xf numFmtId="0" fontId="0" fillId="0" borderId="0" xfId="0" applyFont="1" applyBorder="1" applyProtection="1">
      <alignment vertical="center"/>
    </xf>
    <xf numFmtId="0" fontId="5" fillId="0" borderId="19" xfId="0" applyFont="1" applyBorder="1" applyAlignment="1" applyProtection="1">
      <alignment horizontal="left" vertical="center"/>
    </xf>
    <xf numFmtId="190" fontId="5" fillId="0" borderId="0" xfId="1" applyNumberFormat="1" applyFont="1" applyBorder="1" applyAlignment="1" applyProtection="1">
      <alignment horizontal="center" vertical="center"/>
    </xf>
    <xf numFmtId="188" fontId="5" fillId="0" borderId="0" xfId="1" applyNumberFormat="1" applyFont="1" applyBorder="1" applyAlignment="1" applyProtection="1">
      <alignment horizontal="left" vertical="center"/>
    </xf>
    <xf numFmtId="0" fontId="5" fillId="0" borderId="0" xfId="0" applyFont="1" applyFill="1" applyBorder="1" applyAlignment="1" applyProtection="1">
      <alignment vertical="center"/>
    </xf>
    <xf numFmtId="185" fontId="5" fillId="0" borderId="0" xfId="1" applyNumberFormat="1" applyFont="1" applyBorder="1" applyAlignment="1" applyProtection="1">
      <alignment horizontal="right"/>
    </xf>
    <xf numFmtId="0" fontId="32" fillId="0" borderId="11" xfId="0" applyFont="1" applyBorder="1" applyAlignment="1" applyProtection="1">
      <alignment vertical="center" shrinkToFit="1"/>
    </xf>
    <xf numFmtId="38" fontId="19" fillId="0" borderId="19" xfId="2" applyFont="1" applyBorder="1" applyAlignment="1" applyProtection="1">
      <alignment vertical="center" shrinkToFit="1"/>
    </xf>
    <xf numFmtId="0" fontId="15" fillId="0" borderId="0" xfId="0" applyFont="1" applyFill="1" applyBorder="1" applyAlignment="1" applyProtection="1">
      <alignment horizontal="right" vertical="center"/>
    </xf>
    <xf numFmtId="178" fontId="5" fillId="0" borderId="46" xfId="0" applyNumberFormat="1" applyFont="1" applyFill="1" applyBorder="1" applyAlignment="1" applyProtection="1">
      <alignment horizontal="right" vertical="center"/>
    </xf>
    <xf numFmtId="0" fontId="19" fillId="0" borderId="0" xfId="0" applyFont="1" applyFill="1" applyBorder="1" applyAlignment="1" applyProtection="1">
      <alignment vertical="center" shrinkToFit="1"/>
    </xf>
    <xf numFmtId="186" fontId="5" fillId="0" borderId="20" xfId="1" applyNumberFormat="1" applyFont="1" applyBorder="1" applyAlignment="1" applyProtection="1">
      <alignment horizontal="center" vertical="center"/>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center" vertical="top" wrapText="1"/>
    </xf>
    <xf numFmtId="180" fontId="5" fillId="4" borderId="2" xfId="0" applyNumberFormat="1" applyFont="1" applyFill="1" applyBorder="1" applyAlignment="1" applyProtection="1">
      <alignment horizontal="center" vertical="center" wrapText="1"/>
      <protection locked="0"/>
    </xf>
    <xf numFmtId="49" fontId="5" fillId="3" borderId="2" xfId="0" applyNumberFormat="1" applyFont="1" applyFill="1" applyBorder="1" applyAlignment="1" applyProtection="1">
      <alignment horizontal="center" vertical="center" shrinkToFit="1"/>
      <protection locked="0"/>
    </xf>
    <xf numFmtId="186" fontId="5" fillId="0" borderId="0" xfId="1" applyNumberFormat="1" applyFont="1" applyBorder="1" applyAlignment="1" applyProtection="1">
      <alignment horizontal="center" vertical="center"/>
    </xf>
    <xf numFmtId="38" fontId="19" fillId="0" borderId="0" xfId="2" applyFont="1" applyBorder="1" applyAlignment="1" applyProtection="1">
      <alignment vertical="center" shrinkToFit="1"/>
    </xf>
    <xf numFmtId="180" fontId="5" fillId="2" borderId="48" xfId="0" applyNumberFormat="1" applyFont="1" applyFill="1" applyBorder="1" applyAlignment="1" applyProtection="1">
      <alignment horizontal="center" vertical="center" shrinkToFit="1"/>
      <protection locked="0"/>
    </xf>
    <xf numFmtId="0" fontId="3" fillId="0" borderId="11" xfId="0" applyFont="1" applyBorder="1" applyAlignment="1" applyProtection="1">
      <alignment vertical="center" shrinkToFit="1"/>
    </xf>
    <xf numFmtId="0" fontId="3" fillId="0" borderId="11" xfId="0" applyFont="1" applyBorder="1" applyProtection="1">
      <alignment vertical="center"/>
    </xf>
    <xf numFmtId="0" fontId="3" fillId="0" borderId="11" xfId="0" applyFont="1" applyBorder="1" applyAlignment="1" applyProtection="1">
      <alignment vertical="top" shrinkToFit="1"/>
    </xf>
    <xf numFmtId="0" fontId="34" fillId="0" borderId="11" xfId="0" applyFont="1" applyBorder="1" applyAlignment="1" applyProtection="1">
      <alignment vertical="center" shrinkToFit="1"/>
    </xf>
    <xf numFmtId="0" fontId="3" fillId="0" borderId="11" xfId="0" applyFont="1" applyBorder="1" applyAlignment="1" applyProtection="1">
      <alignment horizontal="left" vertical="top" shrinkToFit="1"/>
    </xf>
    <xf numFmtId="0" fontId="3" fillId="0" borderId="11" xfId="0" applyFont="1" applyBorder="1" applyAlignment="1" applyProtection="1">
      <alignment horizontal="left" vertical="center" shrinkToFit="1"/>
    </xf>
    <xf numFmtId="0" fontId="3" fillId="0" borderId="11" xfId="0" applyFont="1" applyBorder="1" applyAlignment="1" applyProtection="1">
      <alignment horizontal="center" vertical="center" shrinkToFit="1"/>
    </xf>
    <xf numFmtId="189" fontId="19" fillId="5" borderId="49" xfId="0" applyNumberFormat="1" applyFont="1" applyFill="1" applyBorder="1" applyAlignment="1" applyProtection="1">
      <alignment horizontal="right" vertical="top" wrapText="1"/>
    </xf>
    <xf numFmtId="187" fontId="19" fillId="5" borderId="50" xfId="0" applyNumberFormat="1" applyFont="1" applyFill="1" applyBorder="1" applyAlignment="1" applyProtection="1">
      <alignment horizontal="left" vertical="top" wrapText="1"/>
    </xf>
    <xf numFmtId="0" fontId="5" fillId="0" borderId="19" xfId="0" applyFont="1" applyBorder="1" applyAlignment="1" applyProtection="1">
      <alignment horizontal="center" vertical="center"/>
    </xf>
    <xf numFmtId="0" fontId="13"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5" fillId="5" borderId="35" xfId="0" applyFont="1" applyFill="1" applyBorder="1" applyAlignment="1" applyProtection="1">
      <alignment vertical="center" wrapText="1"/>
    </xf>
    <xf numFmtId="0" fontId="5" fillId="5" borderId="51" xfId="0" applyFont="1" applyFill="1" applyBorder="1" applyAlignment="1" applyProtection="1">
      <alignment vertical="center" wrapText="1"/>
    </xf>
    <xf numFmtId="0" fontId="5" fillId="5" borderId="52" xfId="0" applyFont="1" applyFill="1" applyBorder="1" applyAlignment="1" applyProtection="1">
      <alignment vertical="center" wrapText="1"/>
    </xf>
    <xf numFmtId="0" fontId="5" fillId="5" borderId="50" xfId="0" applyFont="1" applyFill="1" applyBorder="1" applyAlignment="1" applyProtection="1">
      <alignment vertical="center" wrapText="1"/>
    </xf>
    <xf numFmtId="178" fontId="5" fillId="0" borderId="20" xfId="0" applyNumberFormat="1" applyFont="1" applyFill="1" applyBorder="1" applyAlignment="1" applyProtection="1">
      <alignment horizontal="right" vertical="center"/>
    </xf>
    <xf numFmtId="179" fontId="5" fillId="4" borderId="24" xfId="0" applyNumberFormat="1" applyFont="1" applyFill="1" applyBorder="1" applyAlignment="1" applyProtection="1">
      <alignment horizontal="center" vertical="center"/>
      <protection locked="0"/>
    </xf>
    <xf numFmtId="180" fontId="5" fillId="4" borderId="41" xfId="0" applyNumberFormat="1" applyFont="1" applyFill="1" applyBorder="1" applyAlignment="1" applyProtection="1">
      <alignment horizontal="center" vertical="center" shrinkToFit="1"/>
      <protection locked="0"/>
    </xf>
    <xf numFmtId="31" fontId="5" fillId="6" borderId="53" xfId="0" applyNumberFormat="1" applyFont="1" applyFill="1" applyBorder="1" applyAlignment="1" applyProtection="1">
      <alignment horizontal="center" vertical="center"/>
      <protection locked="0"/>
    </xf>
    <xf numFmtId="0" fontId="5" fillId="6" borderId="53" xfId="0" applyFont="1" applyFill="1" applyBorder="1" applyAlignment="1" applyProtection="1">
      <alignment horizontal="center" vertical="center"/>
      <protection locked="0"/>
    </xf>
    <xf numFmtId="0" fontId="5" fillId="6" borderId="43" xfId="0" applyFont="1" applyFill="1" applyBorder="1" applyAlignment="1" applyProtection="1">
      <alignment horizontal="center" vertical="center"/>
      <protection locked="0"/>
    </xf>
    <xf numFmtId="0" fontId="39" fillId="0" borderId="0" xfId="0" applyFont="1" applyBorder="1" applyProtection="1">
      <alignment vertical="center"/>
    </xf>
    <xf numFmtId="0" fontId="15" fillId="0" borderId="0" xfId="0" applyFont="1" applyBorder="1" applyAlignment="1" applyProtection="1">
      <alignment horizontal="center" vertical="center"/>
    </xf>
    <xf numFmtId="0" fontId="0" fillId="0" borderId="0" xfId="0" applyBorder="1" applyAlignment="1" applyProtection="1">
      <alignment horizontal="left" vertical="center"/>
    </xf>
    <xf numFmtId="0" fontId="5" fillId="0" borderId="0" xfId="0" applyFont="1" applyBorder="1" applyAlignment="1" applyProtection="1">
      <alignment horizontal="left" vertical="center" wrapText="1"/>
    </xf>
    <xf numFmtId="38" fontId="5" fillId="0" borderId="0" xfId="2" applyFont="1" applyBorder="1" applyAlignment="1" applyProtection="1">
      <alignment horizontal="right" vertical="center" shrinkToFit="1"/>
    </xf>
    <xf numFmtId="0" fontId="5" fillId="0" borderId="0" xfId="0" applyFont="1" applyBorder="1" applyAlignment="1" applyProtection="1">
      <alignment horizontal="left"/>
    </xf>
    <xf numFmtId="0" fontId="5" fillId="0" borderId="17" xfId="0" applyFont="1" applyBorder="1" applyAlignment="1" applyProtection="1">
      <alignment horizontal="center" vertical="center" shrinkToFit="1"/>
    </xf>
    <xf numFmtId="0" fontId="5" fillId="0" borderId="0" xfId="0" applyFont="1" applyBorder="1" applyAlignment="1" applyProtection="1">
      <alignment horizontal="right" vertical="center" wrapText="1"/>
    </xf>
    <xf numFmtId="0" fontId="5" fillId="0" borderId="47" xfId="0" applyFont="1" applyBorder="1" applyAlignment="1" applyProtection="1">
      <alignment horizontal="center" vertical="center"/>
    </xf>
    <xf numFmtId="0" fontId="5" fillId="0" borderId="0" xfId="0" applyFont="1" applyBorder="1" applyAlignment="1" applyProtection="1">
      <alignment vertical="center"/>
    </xf>
    <xf numFmtId="0" fontId="10" fillId="0" borderId="13" xfId="0" applyFont="1" applyBorder="1" applyAlignment="1" applyProtection="1">
      <alignment horizontal="center" vertical="center"/>
      <protection locked="0"/>
    </xf>
    <xf numFmtId="178" fontId="5" fillId="4" borderId="2" xfId="0" applyNumberFormat="1" applyFont="1" applyFill="1" applyBorder="1" applyAlignment="1" applyProtection="1">
      <alignment horizontal="right" vertical="center"/>
      <protection locked="0"/>
    </xf>
    <xf numFmtId="178" fontId="13" fillId="4" borderId="2" xfId="0" applyNumberFormat="1" applyFont="1" applyFill="1" applyBorder="1" applyAlignment="1" applyProtection="1">
      <alignment horizontal="right" vertical="center"/>
      <protection locked="0"/>
    </xf>
    <xf numFmtId="49" fontId="5" fillId="4" borderId="36" xfId="0" applyNumberFormat="1" applyFont="1" applyFill="1" applyBorder="1" applyAlignment="1" applyProtection="1">
      <alignment horizontal="center" vertical="center" wrapText="1"/>
      <protection locked="0"/>
    </xf>
    <xf numFmtId="49" fontId="5" fillId="4" borderId="2" xfId="0" applyNumberFormat="1" applyFont="1" applyFill="1" applyBorder="1" applyAlignment="1" applyProtection="1">
      <alignment horizontal="center" vertical="center" wrapText="1"/>
      <protection locked="0"/>
    </xf>
    <xf numFmtId="180" fontId="5" fillId="2" borderId="41" xfId="0" applyNumberFormat="1" applyFont="1" applyFill="1" applyBorder="1" applyAlignment="1" applyProtection="1">
      <alignment horizontal="center" vertical="center" shrinkToFit="1"/>
      <protection locked="0"/>
    </xf>
    <xf numFmtId="179" fontId="7" fillId="0" borderId="55" xfId="0" applyNumberFormat="1" applyFont="1" applyBorder="1" applyAlignment="1" applyProtection="1">
      <alignment horizontal="center" vertical="center"/>
    </xf>
    <xf numFmtId="179" fontId="7" fillId="0" borderId="31" xfId="0" applyNumberFormat="1" applyFont="1" applyBorder="1" applyAlignment="1" applyProtection="1">
      <alignment horizontal="center" vertical="center"/>
    </xf>
    <xf numFmtId="0" fontId="5" fillId="0" borderId="38" xfId="0" applyFont="1" applyBorder="1" applyAlignment="1" applyProtection="1">
      <alignment horizontal="center" vertical="center" shrinkToFit="1"/>
    </xf>
    <xf numFmtId="0" fontId="5" fillId="0" borderId="31" xfId="0" applyFont="1" applyBorder="1" applyAlignment="1" applyProtection="1">
      <alignment horizontal="center" vertical="center" shrinkToFit="1"/>
    </xf>
    <xf numFmtId="0" fontId="0" fillId="0" borderId="15"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56" xfId="0" applyFont="1" applyBorder="1" applyAlignment="1" applyProtection="1">
      <alignment horizontal="left" vertical="center" wrapText="1"/>
    </xf>
    <xf numFmtId="0" fontId="0" fillId="0" borderId="49" xfId="0" applyFont="1" applyBorder="1" applyAlignment="1" applyProtection="1">
      <alignment horizontal="left" vertical="center" wrapText="1"/>
    </xf>
    <xf numFmtId="0" fontId="0" fillId="0" borderId="52" xfId="0" applyFont="1" applyBorder="1" applyAlignment="1" applyProtection="1">
      <alignment horizontal="left" vertical="center" wrapText="1"/>
    </xf>
    <xf numFmtId="0" fontId="0" fillId="0" borderId="57" xfId="0" applyFont="1" applyBorder="1" applyAlignment="1" applyProtection="1">
      <alignment horizontal="left" vertical="center" wrapText="1"/>
    </xf>
    <xf numFmtId="0" fontId="0" fillId="0" borderId="54" xfId="0" applyBorder="1" applyAlignment="1" applyProtection="1">
      <alignment horizontal="left" vertical="center"/>
    </xf>
    <xf numFmtId="0" fontId="0" fillId="0" borderId="35" xfId="0" applyBorder="1" applyAlignment="1" applyProtection="1">
      <alignment horizontal="left" vertical="center"/>
    </xf>
    <xf numFmtId="0" fontId="0" fillId="0" borderId="58" xfId="0" applyBorder="1" applyAlignment="1" applyProtection="1">
      <alignment horizontal="left" vertical="center"/>
    </xf>
    <xf numFmtId="0" fontId="0" fillId="0" borderId="10" xfId="0" applyBorder="1" applyAlignment="1" applyProtection="1">
      <alignment horizontal="left" vertical="center"/>
    </xf>
    <xf numFmtId="0" fontId="0" fillId="0" borderId="0" xfId="0" applyBorder="1" applyAlignment="1" applyProtection="1">
      <alignment horizontal="left" vertical="center"/>
    </xf>
    <xf numFmtId="0" fontId="0" fillId="0" borderId="46" xfId="0" applyBorder="1" applyAlignment="1" applyProtection="1">
      <alignment horizontal="left" vertical="center"/>
    </xf>
    <xf numFmtId="0" fontId="0" fillId="0" borderId="49" xfId="0" applyBorder="1" applyAlignment="1" applyProtection="1">
      <alignment horizontal="left" vertical="center"/>
    </xf>
    <xf numFmtId="0" fontId="0" fillId="0" borderId="52" xfId="0" applyBorder="1" applyAlignment="1" applyProtection="1">
      <alignment horizontal="left" vertical="center"/>
    </xf>
    <xf numFmtId="0" fontId="0" fillId="0" borderId="57" xfId="0" applyBorder="1" applyAlignment="1" applyProtection="1">
      <alignment horizontal="left" vertical="center"/>
    </xf>
    <xf numFmtId="0" fontId="5" fillId="0" borderId="2" xfId="0" applyFont="1" applyBorder="1" applyAlignment="1" applyProtection="1">
      <alignment vertical="center" wrapText="1"/>
    </xf>
    <xf numFmtId="0" fontId="0" fillId="0" borderId="2" xfId="0" applyBorder="1" applyProtection="1">
      <alignment vertical="center"/>
    </xf>
    <xf numFmtId="176" fontId="7" fillId="0" borderId="2" xfId="0" applyNumberFormat="1" applyFont="1" applyBorder="1" applyAlignment="1" applyProtection="1">
      <alignment horizontal="center" vertical="center"/>
    </xf>
    <xf numFmtId="0" fontId="20" fillId="0" borderId="38" xfId="0" applyFont="1" applyBorder="1" applyAlignment="1" applyProtection="1">
      <alignment horizontal="center" vertical="center"/>
    </xf>
    <xf numFmtId="0" fontId="20" fillId="0" borderId="55" xfId="0" applyFont="1" applyBorder="1" applyAlignment="1" applyProtection="1">
      <alignment horizontal="center" vertical="center"/>
    </xf>
    <xf numFmtId="0" fontId="20" fillId="0" borderId="31" xfId="0" applyFont="1" applyBorder="1" applyAlignment="1" applyProtection="1">
      <alignment horizontal="center" vertical="center"/>
    </xf>
    <xf numFmtId="0" fontId="0" fillId="6" borderId="43" xfId="0" applyFill="1" applyBorder="1" applyAlignment="1" applyProtection="1">
      <alignment horizontal="center" vertical="center" wrapText="1"/>
    </xf>
    <xf numFmtId="0" fontId="0" fillId="6" borderId="43" xfId="0" applyFill="1" applyBorder="1" applyAlignment="1" applyProtection="1">
      <alignment vertical="center"/>
    </xf>
    <xf numFmtId="0" fontId="0" fillId="0" borderId="2" xfId="0" applyBorder="1" applyAlignment="1" applyProtection="1">
      <alignment vertical="center" wrapText="1"/>
    </xf>
    <xf numFmtId="0" fontId="0" fillId="5" borderId="44" xfId="0" applyFill="1" applyBorder="1" applyAlignment="1" applyProtection="1">
      <alignment horizontal="center" vertical="center" wrapText="1"/>
      <protection locked="0"/>
    </xf>
    <xf numFmtId="0" fontId="0" fillId="5" borderId="43" xfId="0" applyFill="1" applyBorder="1" applyAlignment="1" applyProtection="1">
      <alignment horizontal="center" vertical="center" wrapText="1"/>
      <protection locked="0"/>
    </xf>
    <xf numFmtId="0" fontId="0" fillId="5" borderId="45" xfId="0" applyFill="1" applyBorder="1" applyAlignment="1" applyProtection="1">
      <alignment horizontal="center" vertical="center" wrapText="1"/>
      <protection locked="0"/>
    </xf>
    <xf numFmtId="0" fontId="0" fillId="0" borderId="1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49" xfId="0" applyFont="1" applyBorder="1" applyAlignment="1" applyProtection="1">
      <alignment horizontal="left" vertical="center" wrapText="1"/>
    </xf>
    <xf numFmtId="0" fontId="1" fillId="0" borderId="52" xfId="0" applyFont="1" applyBorder="1" applyAlignment="1" applyProtection="1">
      <alignment horizontal="left" vertical="center" wrapText="1"/>
    </xf>
    <xf numFmtId="0" fontId="21" fillId="0" borderId="55" xfId="0" applyFont="1" applyBorder="1" applyAlignment="1" applyProtection="1">
      <alignment horizontal="center" vertical="center"/>
    </xf>
    <xf numFmtId="0" fontId="33" fillId="0" borderId="31"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1" xfId="0" applyFont="1" applyBorder="1" applyAlignment="1" applyProtection="1">
      <alignment horizontal="center" vertical="center" wrapText="1"/>
    </xf>
    <xf numFmtId="0" fontId="0" fillId="0" borderId="38" xfId="0" applyFont="1" applyBorder="1" applyAlignment="1" applyProtection="1">
      <alignment vertical="center" wrapText="1"/>
    </xf>
    <xf numFmtId="0" fontId="1" fillId="0" borderId="47" xfId="0" applyFont="1" applyBorder="1" applyAlignment="1" applyProtection="1">
      <alignment vertical="center" wrapText="1"/>
    </xf>
    <xf numFmtId="0" fontId="5" fillId="0" borderId="54" xfId="0" applyFont="1" applyBorder="1" applyAlignment="1" applyProtection="1">
      <alignment vertical="center" wrapText="1"/>
    </xf>
    <xf numFmtId="0" fontId="0" fillId="0" borderId="35" xfId="0" applyBorder="1" applyAlignment="1" applyProtection="1">
      <alignment vertical="center" wrapText="1"/>
    </xf>
    <xf numFmtId="0" fontId="0" fillId="0" borderId="58" xfId="0" applyBorder="1" applyAlignment="1" applyProtection="1">
      <alignment vertical="center" wrapText="1"/>
    </xf>
    <xf numFmtId="0" fontId="0" fillId="0" borderId="49" xfId="0" applyBorder="1" applyAlignment="1" applyProtection="1">
      <alignment vertical="center" wrapText="1"/>
    </xf>
    <xf numFmtId="0" fontId="0" fillId="0" borderId="52" xfId="0" applyBorder="1" applyAlignment="1" applyProtection="1">
      <alignment vertical="center" wrapText="1"/>
    </xf>
    <xf numFmtId="0" fontId="0" fillId="0" borderId="57" xfId="0" applyBorder="1" applyAlignment="1" applyProtection="1">
      <alignment vertical="center" wrapText="1"/>
    </xf>
    <xf numFmtId="0" fontId="19" fillId="0" borderId="54" xfId="0" applyFont="1" applyBorder="1" applyAlignment="1" applyProtection="1">
      <alignment horizontal="left" vertical="center" wrapText="1"/>
    </xf>
    <xf numFmtId="0" fontId="19" fillId="0" borderId="35" xfId="0" applyFont="1" applyBorder="1" applyAlignment="1" applyProtection="1">
      <alignment horizontal="left" vertical="center" wrapText="1"/>
    </xf>
    <xf numFmtId="0" fontId="19" fillId="0" borderId="58" xfId="0" applyFont="1" applyBorder="1" applyAlignment="1" applyProtection="1">
      <alignment horizontal="left" vertical="center" wrapText="1"/>
    </xf>
    <xf numFmtId="0" fontId="19" fillId="0" borderId="12" xfId="0" applyFont="1" applyBorder="1" applyAlignment="1" applyProtection="1">
      <alignment horizontal="left" vertical="center" wrapText="1"/>
    </xf>
    <xf numFmtId="0" fontId="19" fillId="0" borderId="13" xfId="0" applyFont="1" applyBorder="1" applyAlignment="1" applyProtection="1">
      <alignment horizontal="left" vertical="center" wrapText="1"/>
    </xf>
    <xf numFmtId="0" fontId="19" fillId="0" borderId="17"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49" xfId="0" applyFont="1" applyBorder="1" applyAlignment="1" applyProtection="1">
      <alignment horizontal="left" vertical="center" wrapText="1"/>
    </xf>
    <xf numFmtId="0" fontId="2" fillId="0" borderId="52" xfId="0" applyFont="1" applyBorder="1" applyAlignment="1" applyProtection="1">
      <alignment horizontal="left" vertical="center" wrapText="1"/>
    </xf>
    <xf numFmtId="0" fontId="5" fillId="5" borderId="54" xfId="0" applyFont="1" applyFill="1" applyBorder="1" applyAlignment="1" applyProtection="1">
      <alignment horizontal="left" vertical="center"/>
    </xf>
    <xf numFmtId="0" fontId="5" fillId="5" borderId="49" xfId="0" applyFont="1" applyFill="1" applyBorder="1" applyAlignment="1" applyProtection="1">
      <alignment horizontal="left" vertical="center"/>
    </xf>
    <xf numFmtId="0" fontId="21" fillId="0" borderId="38" xfId="0" applyFont="1" applyBorder="1" applyAlignment="1" applyProtection="1">
      <alignment horizontal="center" vertical="center"/>
    </xf>
    <xf numFmtId="0" fontId="21" fillId="0" borderId="31" xfId="0" applyFont="1" applyBorder="1" applyAlignment="1" applyProtection="1">
      <alignment horizontal="center" vertical="center"/>
    </xf>
    <xf numFmtId="0" fontId="0" fillId="0" borderId="38" xfId="0" applyBorder="1" applyAlignment="1" applyProtection="1">
      <alignment horizontal="left" vertical="center" wrapText="1"/>
    </xf>
    <xf numFmtId="0" fontId="0" fillId="0" borderId="55" xfId="0" applyBorder="1" applyAlignment="1" applyProtection="1">
      <alignment horizontal="left" vertical="center" wrapText="1"/>
    </xf>
    <xf numFmtId="0" fontId="0" fillId="0" borderId="31" xfId="0" applyBorder="1" applyAlignment="1" applyProtection="1">
      <alignment horizontal="left" vertical="center" wrapText="1"/>
    </xf>
    <xf numFmtId="0" fontId="5" fillId="0" borderId="54"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0" fontId="5" fillId="0" borderId="58"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46" xfId="0" applyFont="1" applyBorder="1" applyAlignment="1" applyProtection="1">
      <alignment horizontal="left" vertical="center" wrapText="1"/>
    </xf>
    <xf numFmtId="0" fontId="5" fillId="0" borderId="67" xfId="0" applyFont="1" applyBorder="1" applyAlignment="1" applyProtection="1">
      <alignment horizontal="center" vertical="center" wrapText="1"/>
    </xf>
    <xf numFmtId="0" fontId="0" fillId="0" borderId="68" xfId="0" applyBorder="1" applyAlignment="1" applyProtection="1">
      <alignment horizontal="center" vertical="center"/>
    </xf>
    <xf numFmtId="0" fontId="9" fillId="0" borderId="70" xfId="0" applyFont="1" applyBorder="1" applyAlignment="1" applyProtection="1">
      <alignment horizontal="center" vertical="center" wrapText="1"/>
    </xf>
    <xf numFmtId="0" fontId="0" fillId="0" borderId="71" xfId="0" applyBorder="1" applyAlignment="1" applyProtection="1">
      <alignment horizontal="center" vertical="center"/>
    </xf>
    <xf numFmtId="0" fontId="0" fillId="0" borderId="72" xfId="0" applyBorder="1" applyAlignment="1" applyProtection="1">
      <alignment horizontal="center" vertical="center"/>
    </xf>
    <xf numFmtId="0" fontId="0" fillId="0" borderId="49" xfId="0" applyBorder="1" applyAlignment="1" applyProtection="1">
      <alignment horizontal="center" vertical="center"/>
    </xf>
    <xf numFmtId="0" fontId="0" fillId="0" borderId="52" xfId="0" applyBorder="1" applyAlignment="1" applyProtection="1">
      <alignment horizontal="center" vertical="center"/>
    </xf>
    <xf numFmtId="0" fontId="0" fillId="0" borderId="57" xfId="0" applyBorder="1" applyAlignment="1" applyProtection="1">
      <alignment horizontal="center" vertical="center"/>
    </xf>
    <xf numFmtId="0" fontId="5" fillId="0" borderId="62" xfId="0" applyFont="1" applyBorder="1" applyAlignment="1" applyProtection="1">
      <alignment horizontal="center" vertical="center" wrapText="1"/>
    </xf>
    <xf numFmtId="0" fontId="0" fillId="0" borderId="54"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178" fontId="7" fillId="0" borderId="38" xfId="0" applyNumberFormat="1" applyFont="1" applyBorder="1" applyAlignment="1" applyProtection="1">
      <alignment horizontal="center" vertical="center"/>
    </xf>
    <xf numFmtId="178" fontId="7" fillId="0" borderId="31" xfId="0" applyNumberFormat="1"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63" xfId="0" applyFont="1" applyBorder="1" applyAlignment="1" applyProtection="1">
      <alignment horizontal="center" vertical="center"/>
    </xf>
    <xf numFmtId="0" fontId="19" fillId="0" borderId="54" xfId="0" applyFont="1" applyBorder="1" applyAlignment="1" applyProtection="1">
      <alignment horizontal="center" vertical="center" wrapText="1"/>
    </xf>
    <xf numFmtId="0" fontId="19" fillId="0" borderId="51" xfId="0" applyFont="1" applyBorder="1" applyAlignment="1" applyProtection="1">
      <alignment horizontal="center" vertical="center" wrapText="1"/>
    </xf>
    <xf numFmtId="0" fontId="19" fillId="0" borderId="49" xfId="0" applyFont="1" applyBorder="1" applyAlignment="1" applyProtection="1">
      <alignment horizontal="center" vertical="center" wrapText="1"/>
    </xf>
    <xf numFmtId="0" fontId="19" fillId="0" borderId="50" xfId="0" applyFont="1" applyBorder="1" applyAlignment="1" applyProtection="1">
      <alignment horizontal="center" vertical="center" wrapText="1"/>
    </xf>
    <xf numFmtId="0" fontId="19" fillId="5" borderId="15" xfId="0" applyFont="1" applyFill="1" applyBorder="1" applyAlignment="1" applyProtection="1">
      <alignment horizontal="center" wrapText="1"/>
    </xf>
    <xf numFmtId="0" fontId="19" fillId="5" borderId="9" xfId="0" applyFont="1" applyFill="1" applyBorder="1" applyAlignment="1" applyProtection="1">
      <alignment horizontal="center" wrapText="1"/>
    </xf>
    <xf numFmtId="0" fontId="37" fillId="0" borderId="2" xfId="0" applyFont="1" applyBorder="1" applyAlignment="1" applyProtection="1">
      <alignment horizontal="center" vertical="center" shrinkToFit="1"/>
    </xf>
    <xf numFmtId="0" fontId="37" fillId="0" borderId="22" xfId="0" applyFont="1" applyBorder="1" applyAlignment="1" applyProtection="1">
      <alignment horizontal="center" vertical="center" shrinkToFit="1"/>
    </xf>
    <xf numFmtId="0" fontId="35" fillId="0" borderId="54" xfId="0" applyFont="1" applyBorder="1" applyAlignment="1" applyProtection="1">
      <alignment vertical="center" wrapText="1"/>
    </xf>
    <xf numFmtId="0" fontId="35" fillId="0" borderId="51" xfId="0" applyFont="1" applyBorder="1" applyAlignment="1" applyProtection="1">
      <alignment vertical="center" wrapText="1"/>
    </xf>
    <xf numFmtId="0" fontId="35" fillId="0" borderId="49" xfId="0" applyFont="1" applyBorder="1" applyAlignment="1" applyProtection="1">
      <alignment vertical="center" wrapText="1"/>
    </xf>
    <xf numFmtId="0" fontId="35" fillId="0" borderId="50" xfId="0" applyFont="1" applyBorder="1" applyAlignment="1" applyProtection="1">
      <alignment vertical="center" wrapText="1"/>
    </xf>
    <xf numFmtId="0" fontId="19" fillId="0" borderId="13"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69" xfId="0" applyFont="1" applyFill="1" applyBorder="1" applyAlignment="1" applyProtection="1">
      <alignment horizontal="center" vertical="center"/>
      <protection locked="0"/>
    </xf>
    <xf numFmtId="183" fontId="5" fillId="2" borderId="6" xfId="0" applyNumberFormat="1" applyFont="1" applyFill="1" applyBorder="1" applyAlignment="1" applyProtection="1">
      <alignment horizontal="right" vertical="center"/>
      <protection locked="0"/>
    </xf>
    <xf numFmtId="183" fontId="5" fillId="2" borderId="37" xfId="0" applyNumberFormat="1" applyFont="1" applyFill="1" applyBorder="1" applyAlignment="1" applyProtection="1">
      <alignment horizontal="right" vertical="center"/>
      <protection locked="0"/>
    </xf>
    <xf numFmtId="0" fontId="5" fillId="0" borderId="3"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5" fillId="0" borderId="45" xfId="0" applyFont="1" applyBorder="1" applyAlignment="1" applyProtection="1">
      <alignment horizontal="center" vertical="center"/>
    </xf>
    <xf numFmtId="0" fontId="5" fillId="2" borderId="59"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61" xfId="0" applyFont="1" applyFill="1" applyBorder="1" applyAlignment="1" applyProtection="1">
      <alignment horizontal="center" vertical="center"/>
      <protection locked="0"/>
    </xf>
    <xf numFmtId="31" fontId="5" fillId="0" borderId="55" xfId="0" applyNumberFormat="1" applyFont="1" applyBorder="1" applyAlignment="1" applyProtection="1">
      <alignment horizontal="center" vertical="center"/>
      <protection locked="0"/>
    </xf>
    <xf numFmtId="31" fontId="5" fillId="0" borderId="31" xfId="0" applyNumberFormat="1" applyFont="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184" fontId="5" fillId="2" borderId="7" xfId="0" applyNumberFormat="1" applyFont="1" applyFill="1" applyBorder="1" applyAlignment="1" applyProtection="1">
      <alignment horizontal="left" vertical="center"/>
      <protection locked="0"/>
    </xf>
    <xf numFmtId="184" fontId="5" fillId="2" borderId="36" xfId="0" applyNumberFormat="1" applyFont="1" applyFill="1" applyBorder="1" applyAlignment="1" applyProtection="1">
      <alignment horizontal="left" vertical="center"/>
      <protection locked="0"/>
    </xf>
    <xf numFmtId="0" fontId="13" fillId="2" borderId="59" xfId="0" applyFont="1" applyFill="1" applyBorder="1" applyAlignment="1" applyProtection="1">
      <alignment horizontal="center" vertical="center"/>
      <protection locked="0"/>
    </xf>
    <xf numFmtId="0" fontId="4" fillId="2" borderId="60" xfId="0"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13" fillId="2" borderId="54" xfId="0" applyFont="1" applyFill="1" applyBorder="1" applyAlignment="1" applyProtection="1">
      <alignment horizontal="center" vertical="center"/>
      <protection locked="0"/>
    </xf>
    <xf numFmtId="0" fontId="13" fillId="2" borderId="35" xfId="0" applyFont="1" applyFill="1" applyBorder="1" applyAlignment="1" applyProtection="1">
      <alignment horizontal="center" vertical="center"/>
      <protection locked="0"/>
    </xf>
    <xf numFmtId="0" fontId="13" fillId="2" borderId="51"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8" xfId="0" applyFill="1" applyBorder="1" applyAlignment="1" applyProtection="1">
      <alignment vertical="center"/>
      <protection locked="0"/>
    </xf>
    <xf numFmtId="0" fontId="0" fillId="2" borderId="9" xfId="0" applyFill="1" applyBorder="1" applyAlignment="1" applyProtection="1">
      <alignment vertical="center"/>
      <protection locked="0"/>
    </xf>
    <xf numFmtId="0" fontId="5" fillId="0" borderId="47" xfId="0" applyFont="1" applyBorder="1" applyAlignment="1" applyProtection="1">
      <alignment horizontal="center" vertical="center" shrinkToFit="1"/>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31" fontId="0" fillId="2" borderId="49" xfId="0" applyNumberFormat="1" applyFill="1" applyBorder="1" applyAlignment="1" applyProtection="1">
      <alignment horizontal="center" vertical="center" wrapText="1"/>
      <protection locked="0"/>
    </xf>
    <xf numFmtId="0" fontId="2" fillId="2" borderId="52" xfId="0" applyFont="1" applyFill="1" applyBorder="1" applyAlignment="1" applyProtection="1">
      <alignment horizontal="center" vertical="center"/>
      <protection locked="0"/>
    </xf>
    <xf numFmtId="184" fontId="5" fillId="2" borderId="6" xfId="0" applyNumberFormat="1" applyFont="1" applyFill="1" applyBorder="1" applyAlignment="1" applyProtection="1">
      <alignment horizontal="left" vertical="top" wrapText="1"/>
      <protection locked="0"/>
    </xf>
    <xf numFmtId="184" fontId="5" fillId="2" borderId="7" xfId="0" applyNumberFormat="1" applyFont="1" applyFill="1" applyBorder="1" applyAlignment="1" applyProtection="1">
      <alignment horizontal="left" vertical="top"/>
      <protection locked="0"/>
    </xf>
    <xf numFmtId="184" fontId="5" fillId="2" borderId="37" xfId="0" applyNumberFormat="1" applyFont="1" applyFill="1" applyBorder="1" applyAlignment="1" applyProtection="1">
      <alignment horizontal="left" vertical="top"/>
      <protection locked="0"/>
    </xf>
    <xf numFmtId="0" fontId="37" fillId="0" borderId="54" xfId="0" applyFont="1" applyBorder="1" applyAlignment="1" applyProtection="1">
      <alignment horizontal="center" vertical="center" shrinkToFit="1"/>
    </xf>
    <xf numFmtId="0" fontId="37" fillId="0" borderId="51" xfId="0" applyFont="1" applyBorder="1" applyAlignment="1" applyProtection="1">
      <alignment horizontal="center" vertical="center" shrinkToFit="1"/>
    </xf>
    <xf numFmtId="0" fontId="37" fillId="0" borderId="49" xfId="0" applyFont="1" applyBorder="1" applyAlignment="1" applyProtection="1">
      <alignment horizontal="center" vertical="center" shrinkToFit="1"/>
    </xf>
    <xf numFmtId="0" fontId="37" fillId="0" borderId="50" xfId="0" applyFont="1" applyBorder="1" applyAlignment="1" applyProtection="1">
      <alignment horizontal="center" vertical="center" shrinkToFit="1"/>
    </xf>
    <xf numFmtId="0" fontId="37" fillId="0" borderId="54" xfId="0" applyFont="1" applyBorder="1" applyAlignment="1" applyProtection="1">
      <alignment horizontal="center" vertical="center" wrapText="1" shrinkToFit="1"/>
    </xf>
    <xf numFmtId="0" fontId="37" fillId="0" borderId="10" xfId="0" applyFont="1" applyBorder="1" applyAlignment="1" applyProtection="1">
      <alignment horizontal="center" vertical="center" shrinkToFit="1"/>
    </xf>
    <xf numFmtId="0" fontId="37" fillId="0" borderId="11" xfId="0" applyFont="1" applyBorder="1" applyAlignment="1" applyProtection="1">
      <alignment horizontal="center" vertical="center" shrinkToFit="1"/>
    </xf>
    <xf numFmtId="180" fontId="7" fillId="0" borderId="38" xfId="0" applyNumberFormat="1" applyFont="1" applyBorder="1" applyAlignment="1" applyProtection="1">
      <alignment horizontal="center" vertical="center"/>
    </xf>
    <xf numFmtId="180" fontId="7" fillId="0" borderId="31" xfId="0" applyNumberFormat="1" applyFont="1" applyBorder="1" applyAlignment="1" applyProtection="1">
      <alignment horizontal="center" vertical="center"/>
    </xf>
    <xf numFmtId="0" fontId="15" fillId="0" borderId="31"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182" fontId="7" fillId="0" borderId="2" xfId="0" applyNumberFormat="1" applyFont="1" applyBorder="1" applyAlignment="1" applyProtection="1">
      <alignment horizontal="center" vertical="center" wrapText="1"/>
    </xf>
    <xf numFmtId="0" fontId="19" fillId="5" borderId="54" xfId="0" applyFont="1" applyFill="1" applyBorder="1" applyAlignment="1" applyProtection="1">
      <alignment horizontal="center" vertical="center" shrinkToFit="1"/>
    </xf>
    <xf numFmtId="0" fontId="19" fillId="5" borderId="51" xfId="0" applyFont="1" applyFill="1" applyBorder="1" applyAlignment="1" applyProtection="1">
      <alignment horizontal="center" vertical="center" shrinkToFit="1"/>
    </xf>
    <xf numFmtId="0" fontId="19" fillId="5" borderId="49" xfId="0" applyFont="1" applyFill="1" applyBorder="1" applyAlignment="1" applyProtection="1">
      <alignment horizontal="center" vertical="center" shrinkToFit="1"/>
    </xf>
    <xf numFmtId="0" fontId="19" fillId="5" borderId="50" xfId="0" applyFont="1" applyFill="1" applyBorder="1" applyAlignment="1" applyProtection="1">
      <alignment horizontal="center" vertical="center" shrinkToFit="1"/>
    </xf>
    <xf numFmtId="179" fontId="7" fillId="0" borderId="38" xfId="0" applyNumberFormat="1" applyFont="1" applyBorder="1" applyAlignment="1" applyProtection="1">
      <alignment horizontal="center" vertical="center" wrapText="1"/>
    </xf>
    <xf numFmtId="179" fontId="7" fillId="0" borderId="31" xfId="0" applyNumberFormat="1" applyFont="1" applyBorder="1" applyAlignment="1" applyProtection="1">
      <alignment horizontal="center" vertical="center" wrapText="1"/>
    </xf>
    <xf numFmtId="0" fontId="10" fillId="0" borderId="54"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176" fontId="7" fillId="0" borderId="38" xfId="0" applyNumberFormat="1" applyFont="1" applyBorder="1" applyAlignment="1" applyProtection="1">
      <alignment horizontal="center" vertical="center"/>
    </xf>
    <xf numFmtId="176" fontId="7" fillId="0" borderId="31" xfId="0" applyNumberFormat="1" applyFont="1" applyBorder="1" applyAlignment="1" applyProtection="1">
      <alignment horizontal="center" vertical="center"/>
    </xf>
    <xf numFmtId="0" fontId="15" fillId="0" borderId="0" xfId="0" applyFont="1" applyBorder="1" applyAlignment="1" applyProtection="1">
      <alignment horizontal="left" vertical="center" wrapText="1"/>
    </xf>
    <xf numFmtId="49" fontId="15" fillId="0" borderId="0" xfId="2" applyNumberFormat="1" applyFont="1" applyBorder="1" applyAlignment="1" applyProtection="1">
      <alignment horizontal="justify" vertical="justify" wrapText="1"/>
    </xf>
    <xf numFmtId="38" fontId="5" fillId="0" borderId="0" xfId="2" applyFont="1" applyBorder="1" applyAlignment="1" applyProtection="1">
      <alignment horizontal="right" vertical="center" shrinkToFit="1"/>
    </xf>
    <xf numFmtId="0" fontId="5" fillId="0" borderId="0" xfId="0" applyFont="1" applyFill="1" applyBorder="1" applyAlignment="1" applyProtection="1">
      <alignment horizontal="left" vertical="center" wrapText="1"/>
    </xf>
    <xf numFmtId="0" fontId="0" fillId="0" borderId="0" xfId="0" applyFill="1" applyAlignment="1" applyProtection="1">
      <alignment vertical="center"/>
    </xf>
    <xf numFmtId="0" fontId="11" fillId="7" borderId="64" xfId="0" applyFont="1" applyFill="1" applyBorder="1" applyAlignment="1" applyProtection="1">
      <alignment horizontal="center" vertical="center"/>
    </xf>
    <xf numFmtId="0" fontId="11" fillId="7" borderId="65" xfId="0" applyFont="1" applyFill="1" applyBorder="1" applyAlignment="1" applyProtection="1">
      <alignment horizontal="center" vertical="center"/>
    </xf>
    <xf numFmtId="0" fontId="11" fillId="7" borderId="66" xfId="0" applyFont="1" applyFill="1" applyBorder="1" applyAlignment="1" applyProtection="1">
      <alignment horizontal="center" vertical="center"/>
    </xf>
    <xf numFmtId="0" fontId="13" fillId="0" borderId="60" xfId="0" applyFont="1" applyBorder="1" applyAlignment="1" applyProtection="1">
      <alignment horizontal="center" vertical="center"/>
    </xf>
    <xf numFmtId="0" fontId="4" fillId="0" borderId="60"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183" fontId="5" fillId="4" borderId="24" xfId="0" applyNumberFormat="1" applyFont="1" applyFill="1" applyBorder="1" applyAlignment="1" applyProtection="1">
      <alignment horizontal="center" vertical="center"/>
      <protection locked="0"/>
    </xf>
    <xf numFmtId="0" fontId="13" fillId="0" borderId="73" xfId="0" applyFont="1" applyBorder="1" applyAlignment="1" applyProtection="1">
      <alignment horizontal="center" vertical="center"/>
    </xf>
    <xf numFmtId="0" fontId="13" fillId="0" borderId="74" xfId="0" applyFont="1" applyBorder="1" applyAlignment="1" applyProtection="1">
      <alignment horizontal="center" vertical="center"/>
    </xf>
    <xf numFmtId="0" fontId="13" fillId="0" borderId="75" xfId="0" applyFont="1" applyBorder="1" applyAlignment="1" applyProtection="1">
      <alignment horizontal="center" vertical="center"/>
    </xf>
    <xf numFmtId="0" fontId="5" fillId="0" borderId="76" xfId="0" applyFont="1" applyBorder="1" applyAlignment="1" applyProtection="1">
      <alignment horizontal="center" vertical="center"/>
    </xf>
    <xf numFmtId="0" fontId="5" fillId="0" borderId="77" xfId="0" applyFont="1" applyBorder="1" applyAlignment="1" applyProtection="1">
      <alignment horizontal="center" vertical="center"/>
    </xf>
    <xf numFmtId="0" fontId="5" fillId="0" borderId="0" xfId="0" applyFont="1" applyBorder="1" applyAlignment="1" applyProtection="1">
      <alignment horizontal="left"/>
    </xf>
    <xf numFmtId="183" fontId="5" fillId="4" borderId="31" xfId="0" applyNumberFormat="1" applyFont="1" applyFill="1" applyBorder="1" applyAlignment="1" applyProtection="1">
      <alignment horizontal="center" vertical="center"/>
      <protection locked="0"/>
    </xf>
    <xf numFmtId="0" fontId="5" fillId="0" borderId="15" xfId="0" applyFont="1" applyBorder="1" applyAlignment="1" applyProtection="1">
      <alignment horizontal="center" vertical="center" shrinkToFit="1"/>
    </xf>
    <xf numFmtId="0" fontId="5" fillId="0" borderId="56"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0" xfId="0" applyFont="1" applyBorder="1" applyAlignment="1" applyProtection="1">
      <alignment horizontal="right" vertical="center" wrapText="1"/>
    </xf>
    <xf numFmtId="0" fontId="5" fillId="0" borderId="46" xfId="0" applyFont="1" applyBorder="1" applyAlignment="1" applyProtection="1">
      <alignment horizontal="right" vertical="center" wrapText="1"/>
    </xf>
    <xf numFmtId="0" fontId="5" fillId="0" borderId="78" xfId="0" applyFont="1" applyBorder="1" applyAlignment="1" applyProtection="1">
      <alignment horizontal="center" vertical="center"/>
    </xf>
    <xf numFmtId="0" fontId="5" fillId="0" borderId="47" xfId="0" applyFont="1" applyBorder="1" applyAlignment="1" applyProtection="1">
      <alignment horizontal="center" vertical="center"/>
    </xf>
    <xf numFmtId="0" fontId="13" fillId="0" borderId="73" xfId="0" applyFont="1" applyBorder="1" applyAlignment="1" applyProtection="1">
      <alignment horizontal="center" vertical="center" wrapText="1"/>
    </xf>
    <xf numFmtId="0" fontId="13" fillId="0" borderId="74" xfId="0" applyFont="1" applyBorder="1" applyAlignment="1" applyProtection="1">
      <alignment horizontal="center" vertical="center" wrapText="1"/>
    </xf>
    <xf numFmtId="0" fontId="13" fillId="0" borderId="74" xfId="0" applyFont="1" applyBorder="1" applyAlignment="1" applyProtection="1">
      <alignment horizontal="left" vertical="center" shrinkToFit="1"/>
    </xf>
    <xf numFmtId="0" fontId="13" fillId="0" borderId="75" xfId="0" applyFont="1" applyBorder="1" applyAlignment="1" applyProtection="1">
      <alignment horizontal="left" vertical="center" shrinkToFit="1"/>
    </xf>
    <xf numFmtId="183" fontId="5" fillId="4" borderId="5" xfId="0" applyNumberFormat="1" applyFont="1" applyFill="1" applyBorder="1" applyAlignment="1" applyProtection="1">
      <alignment horizontal="center" vertical="center"/>
      <protection locked="0"/>
    </xf>
    <xf numFmtId="0" fontId="5" fillId="0" borderId="78" xfId="0" applyFont="1" applyBorder="1" applyAlignment="1" applyProtection="1">
      <alignment horizontal="center" vertical="center" shrinkToFit="1"/>
    </xf>
    <xf numFmtId="0" fontId="5" fillId="0" borderId="8" xfId="0" applyFont="1" applyBorder="1" applyAlignment="1" applyProtection="1">
      <alignment horizontal="justify" vertical="top" wrapText="1"/>
    </xf>
    <xf numFmtId="0" fontId="5" fillId="0" borderId="0" xfId="0" applyFont="1" applyBorder="1" applyAlignment="1" applyProtection="1">
      <alignment horizontal="justify" vertical="top" wrapText="1"/>
    </xf>
    <xf numFmtId="0" fontId="15" fillId="0" borderId="0" xfId="0" applyFont="1" applyBorder="1" applyAlignment="1" applyProtection="1">
      <alignment horizontal="justify" vertical="justify" wrapText="1"/>
    </xf>
    <xf numFmtId="0" fontId="4" fillId="0" borderId="59" xfId="0" applyFont="1" applyBorder="1" applyAlignment="1" applyProtection="1">
      <alignment horizontal="center" vertical="center"/>
    </xf>
    <xf numFmtId="0" fontId="4" fillId="0" borderId="63"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0" xfId="0" applyFont="1" applyBorder="1" applyAlignment="1" applyProtection="1">
      <alignment vertical="center"/>
    </xf>
    <xf numFmtId="183" fontId="5" fillId="2" borderId="24" xfId="0" applyNumberFormat="1" applyFont="1" applyFill="1" applyBorder="1" applyAlignment="1" applyProtection="1">
      <alignment horizontal="center" vertical="center"/>
      <protection locked="0"/>
    </xf>
    <xf numFmtId="0" fontId="5" fillId="0" borderId="25" xfId="0" applyFont="1" applyBorder="1" applyAlignment="1" applyProtection="1">
      <alignment horizontal="center" vertical="center"/>
    </xf>
    <xf numFmtId="0" fontId="0" fillId="0" borderId="25" xfId="0" applyBorder="1" applyAlignment="1" applyProtection="1">
      <alignment horizontal="center" vertical="center"/>
    </xf>
    <xf numFmtId="0" fontId="5" fillId="0" borderId="40" xfId="0" applyFont="1" applyBorder="1" applyAlignment="1" applyProtection="1">
      <alignment horizontal="center" vertical="center"/>
    </xf>
    <xf numFmtId="0" fontId="5" fillId="5" borderId="44" xfId="0" applyFont="1" applyFill="1" applyBorder="1" applyAlignment="1" applyProtection="1">
      <alignment horizontal="center" vertical="distributed"/>
    </xf>
    <xf numFmtId="0" fontId="0" fillId="5" borderId="80" xfId="0" applyFill="1" applyBorder="1" applyAlignment="1" applyProtection="1">
      <alignment vertical="distributed"/>
    </xf>
    <xf numFmtId="0" fontId="0" fillId="0" borderId="79" xfId="0" applyBorder="1" applyAlignment="1" applyProtection="1">
      <alignment vertical="center"/>
    </xf>
    <xf numFmtId="176" fontId="5" fillId="0" borderId="38" xfId="0" applyNumberFormat="1" applyFont="1" applyBorder="1" applyAlignment="1" applyProtection="1">
      <alignment horizontal="center" vertical="center"/>
    </xf>
    <xf numFmtId="176" fontId="0" fillId="0" borderId="38" xfId="0" applyNumberFormat="1" applyBorder="1" applyAlignment="1" applyProtection="1">
      <alignment horizontal="center" vertical="center"/>
    </xf>
    <xf numFmtId="0" fontId="5" fillId="0" borderId="29" xfId="0" applyFont="1" applyBorder="1" applyAlignment="1" applyProtection="1">
      <alignment horizontal="center" vertical="center" wrapText="1"/>
    </xf>
    <xf numFmtId="0" fontId="0" fillId="0" borderId="21" xfId="0" applyBorder="1" applyAlignment="1" applyProtection="1">
      <alignment horizontal="center" vertical="center"/>
    </xf>
    <xf numFmtId="176" fontId="7" fillId="0" borderId="29" xfId="0" applyNumberFormat="1" applyFont="1"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176" fontId="5" fillId="0" borderId="2" xfId="0" applyNumberFormat="1" applyFont="1" applyBorder="1" applyAlignment="1" applyProtection="1">
      <alignment horizontal="center" vertical="center"/>
    </xf>
    <xf numFmtId="176" fontId="0" fillId="0" borderId="39" xfId="0" applyNumberFormat="1" applyBorder="1" applyAlignment="1" applyProtection="1">
      <alignment horizontal="center" vertical="center"/>
    </xf>
    <xf numFmtId="0" fontId="15" fillId="0" borderId="0" xfId="0" applyFont="1" applyBorder="1" applyAlignment="1" applyProtection="1">
      <alignment horizontal="left" vertical="justify" wrapText="1"/>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32" xfId="0" applyBorder="1" applyAlignment="1" applyProtection="1">
      <alignment horizontal="center" vertical="center"/>
    </xf>
    <xf numFmtId="176" fontId="5" fillId="0" borderId="22" xfId="0" applyNumberFormat="1" applyFont="1" applyBorder="1" applyAlignment="1" applyProtection="1">
      <alignment horizontal="center" vertical="center"/>
    </xf>
    <xf numFmtId="0" fontId="19" fillId="0" borderId="13" xfId="0" applyNumberFormat="1" applyFont="1" applyBorder="1" applyAlignment="1" applyProtection="1">
      <alignment horizontal="center" vertical="center"/>
      <protection locked="0"/>
    </xf>
    <xf numFmtId="0" fontId="11" fillId="7" borderId="81" xfId="0" applyFont="1" applyFill="1" applyBorder="1" applyAlignment="1" applyProtection="1">
      <alignment horizontal="center" vertical="center"/>
      <protection locked="0"/>
    </xf>
    <xf numFmtId="0" fontId="11" fillId="7" borderId="82" xfId="0" applyFont="1" applyFill="1" applyBorder="1" applyAlignment="1" applyProtection="1">
      <alignment horizontal="center" vertical="center"/>
      <protection locked="0"/>
    </xf>
    <xf numFmtId="0" fontId="11" fillId="7" borderId="83" xfId="0" applyFont="1" applyFill="1" applyBorder="1" applyAlignment="1" applyProtection="1">
      <alignment horizontal="center" vertical="center"/>
      <protection locked="0"/>
    </xf>
  </cellXfs>
  <cellStyles count="3">
    <cellStyle name="パーセント" xfId="1" builtinId="5"/>
    <cellStyle name="桁区切り" xfId="2" builtinId="6"/>
    <cellStyle name="標準" xfId="0" builtinId="0"/>
  </cellStyles>
  <dxfs count="9">
    <dxf>
      <fill>
        <patternFill>
          <bgColor rgb="FFFFFF00"/>
        </patternFill>
      </fill>
    </dxf>
    <dxf>
      <fill>
        <patternFill>
          <bgColor rgb="FFFFFF00"/>
        </patternFill>
      </fill>
    </dxf>
    <dxf>
      <font>
        <color rgb="FFFF0000"/>
        <name val="ＭＳ Ｐゴシック"/>
        <scheme val="none"/>
      </font>
    </dxf>
    <dxf>
      <font>
        <condense val="0"/>
        <extend val="0"/>
        <color rgb="FF9C0006"/>
      </font>
    </dxf>
    <dxf>
      <font>
        <color rgb="FFFF0000"/>
        <name val="ＭＳ Ｐゴシック"/>
        <scheme val="none"/>
      </font>
    </dxf>
    <dxf>
      <font>
        <color rgb="FFFF0000"/>
      </font>
    </dxf>
    <dxf>
      <font>
        <color rgb="FFFF0000"/>
      </font>
    </dxf>
    <dxf>
      <font>
        <color rgb="FFFF0000"/>
        <name val="ＭＳ Ｐゴシック"/>
        <scheme val="none"/>
      </font>
    </dxf>
    <dxf>
      <font>
        <color rgb="FFFF0000"/>
        <name val="ＭＳ Ｐゴシック"/>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30</xdr:row>
      <xdr:rowOff>171450</xdr:rowOff>
    </xdr:from>
    <xdr:to>
      <xdr:col>7</xdr:col>
      <xdr:colOff>342900</xdr:colOff>
      <xdr:row>39</xdr:row>
      <xdr:rowOff>180975</xdr:rowOff>
    </xdr:to>
    <xdr:pic>
      <xdr:nvPicPr>
        <xdr:cNvPr id="23822"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6305550"/>
          <a:ext cx="3248025" cy="17240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41</xdr:row>
      <xdr:rowOff>85725</xdr:rowOff>
    </xdr:from>
    <xdr:to>
      <xdr:col>7</xdr:col>
      <xdr:colOff>352425</xdr:colOff>
      <xdr:row>50</xdr:row>
      <xdr:rowOff>133350</xdr:rowOff>
    </xdr:to>
    <xdr:pic>
      <xdr:nvPicPr>
        <xdr:cNvPr id="23823"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277225"/>
          <a:ext cx="3257550" cy="17621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xdr:from>
      <xdr:col>1</xdr:col>
      <xdr:colOff>38100</xdr:colOff>
      <xdr:row>15</xdr:row>
      <xdr:rowOff>219075</xdr:rowOff>
    </xdr:from>
    <xdr:to>
      <xdr:col>3</xdr:col>
      <xdr:colOff>469222</xdr:colOff>
      <xdr:row>17</xdr:row>
      <xdr:rowOff>208805</xdr:rowOff>
    </xdr:to>
    <mc:AlternateContent xmlns:mc="http://schemas.openxmlformats.org/markup-compatibility/2006" xmlns:a14="http://schemas.microsoft.com/office/drawing/2010/main">
      <mc:Choice Requires="a14">
        <xdr:sp macro="" textlink="">
          <xdr:nvSpPr>
            <xdr:cNvPr id="6" name="テキスト ボックス 6"/>
            <xdr:cNvSpPr txBox="1"/>
          </xdr:nvSpPr>
          <xdr:spPr>
            <a:xfrm>
              <a:off x="828675" y="3600450"/>
              <a:ext cx="1593172"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𝜀</m:t>
                        </m:r>
                      </m:e>
                      <m:sub>
                        <m:r>
                          <m:rPr>
                            <m:sty m:val="p"/>
                          </m:rPr>
                          <a:rPr lang="en-US" altLang="ja-JP" sz="900">
                            <a:solidFill>
                              <a:schemeClr val="tx1"/>
                            </a:solidFill>
                            <a:effectLst/>
                            <a:latin typeface="Cambria Math"/>
                            <a:ea typeface="+mn-ea"/>
                            <a:cs typeface="+mn-cs"/>
                          </a:rPr>
                          <m:t>p</m:t>
                        </m:r>
                      </m:sub>
                    </m:sSub>
                    <m:r>
                      <a:rPr lang="en-US" altLang="ja-JP" sz="900">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f>
                          <m:fPr>
                            <m:ctrlPr>
                              <a:rPr lang="ja-JP" altLang="ja-JP" sz="900" i="1">
                                <a:solidFill>
                                  <a:schemeClr val="tx1"/>
                                </a:solidFill>
                                <a:effectLst/>
                                <a:latin typeface="Cambria Math"/>
                                <a:ea typeface="+mn-ea"/>
                                <a:cs typeface="+mn-cs"/>
                              </a:rPr>
                            </m:ctrlPr>
                          </m:fPr>
                          <m:num>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m:rPr>
                                    <m:sty m:val="p"/>
                                  </m:rPr>
                                  <a:rPr lang="en-US" altLang="ja-JP" sz="900">
                                    <a:solidFill>
                                      <a:schemeClr val="tx1"/>
                                    </a:solidFill>
                                    <a:effectLst/>
                                    <a:latin typeface="Cambria Math"/>
                                    <a:ea typeface="+mn-ea"/>
                                    <a:cs typeface="+mn-cs"/>
                                  </a:rPr>
                                  <m:t>x</m:t>
                                </m:r>
                              </m:sub>
                            </m:sSub>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a:rPr lang="en-US" altLang="ja-JP" sz="900" i="1">
                                    <a:solidFill>
                                      <a:schemeClr val="tx1"/>
                                    </a:solidFill>
                                    <a:effectLst/>
                                    <a:latin typeface="Cambria Math"/>
                                    <a:ea typeface="+mn-ea"/>
                                    <a:cs typeface="+mn-cs"/>
                                  </a:rPr>
                                  <m:t>𝑟</m:t>
                                </m:r>
                              </m:sub>
                            </m:sSub>
                          </m:den>
                        </m:f>
                        <m:r>
                          <a:rPr lang="en-US" altLang="ja-JP" sz="900" i="1">
                            <a:solidFill>
                              <a:schemeClr val="tx1"/>
                            </a:solidFill>
                            <a:effectLst/>
                            <a:latin typeface="Cambria Math"/>
                            <a:ea typeface="+mn-ea"/>
                            <a:cs typeface="+mn-cs"/>
                          </a:rPr>
                          <m:t>−1</m:t>
                        </m:r>
                      </m:e>
                    </m:d>
                    <m:r>
                      <a:rPr lang="ja-JP" altLang="ja-JP" sz="900">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100</m:t>
                    </m:r>
                  </m:oMath>
                </m:oMathPara>
              </a14:m>
              <a:endParaRPr kumimoji="1" lang="ja-JP" altLang="en-US" sz="900"/>
            </a:p>
          </xdr:txBody>
        </xdr:sp>
      </mc:Choice>
      <mc:Fallback xmlns="">
        <xdr:sp macro="" textlink="">
          <xdr:nvSpPr>
            <xdr:cNvPr id="6" name="テキスト ボックス 6"/>
            <xdr:cNvSpPr txBox="1"/>
          </xdr:nvSpPr>
          <xdr:spPr>
            <a:xfrm>
              <a:off x="828675" y="3600450"/>
              <a:ext cx="1593172"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r>
                <a:rPr lang="en-US" altLang="ja-JP" sz="900" i="0">
                  <a:solidFill>
                    <a:schemeClr val="tx1"/>
                  </a:solidFill>
                  <a:effectLst/>
                  <a:latin typeface="Cambria Math"/>
                  <a:ea typeface="+mn-ea"/>
                  <a:cs typeface="+mn-cs"/>
                </a:rPr>
                <a:t>𝜀</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x</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𝑟 −1)</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100</a:t>
              </a:r>
              <a:endParaRPr kumimoji="1" lang="ja-JP" altLang="en-US" sz="900"/>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28575</xdr:colOff>
      <xdr:row>84</xdr:row>
      <xdr:rowOff>0</xdr:rowOff>
    </xdr:from>
    <xdr:to>
      <xdr:col>9</xdr:col>
      <xdr:colOff>542925</xdr:colOff>
      <xdr:row>100</xdr:row>
      <xdr:rowOff>0</xdr:rowOff>
    </xdr:to>
    <xdr:pic>
      <xdr:nvPicPr>
        <xdr:cNvPr id="24769"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875" y="17335500"/>
          <a:ext cx="4895850" cy="27813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137</xdr:row>
      <xdr:rowOff>0</xdr:rowOff>
    </xdr:from>
    <xdr:to>
      <xdr:col>9</xdr:col>
      <xdr:colOff>552450</xdr:colOff>
      <xdr:row>152</xdr:row>
      <xdr:rowOff>66675</xdr:rowOff>
    </xdr:to>
    <xdr:pic>
      <xdr:nvPicPr>
        <xdr:cNvPr id="24770"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27898725"/>
          <a:ext cx="4933950" cy="26384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161925</xdr:colOff>
      <xdr:row>30</xdr:row>
      <xdr:rowOff>38100</xdr:rowOff>
    </xdr:from>
    <xdr:to>
      <xdr:col>7</xdr:col>
      <xdr:colOff>542925</xdr:colOff>
      <xdr:row>39</xdr:row>
      <xdr:rowOff>114300</xdr:rowOff>
    </xdr:to>
    <xdr:pic>
      <xdr:nvPicPr>
        <xdr:cNvPr id="24772"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6429375"/>
          <a:ext cx="3429000" cy="17430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180975</xdr:colOff>
      <xdr:row>41</xdr:row>
      <xdr:rowOff>19050</xdr:rowOff>
    </xdr:from>
    <xdr:to>
      <xdr:col>7</xdr:col>
      <xdr:colOff>571500</xdr:colOff>
      <xdr:row>48</xdr:row>
      <xdr:rowOff>228600</xdr:rowOff>
    </xdr:to>
    <xdr:pic>
      <xdr:nvPicPr>
        <xdr:cNvPr id="24773"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8458200"/>
          <a:ext cx="3438525" cy="1543050"/>
        </a:xfrm>
        <a:prstGeom prst="rect">
          <a:avLst/>
        </a:prstGeom>
        <a:solidFill>
          <a:srgbClr val="00B0F0">
            <a:alpha val="61176"/>
          </a:srgbClr>
        </a:solidFill>
        <a:ln w="3175">
          <a:solidFill>
            <a:srgbClr val="000000"/>
          </a:solidFill>
          <a:miter lim="800000"/>
          <a:headEnd/>
          <a:tailEnd/>
        </a:ln>
      </xdr:spPr>
    </xdr:pic>
    <xdr:clientData fLocksWithSheet="0"/>
  </xdr:twoCellAnchor>
  <xdr:oneCellAnchor>
    <xdr:from>
      <xdr:col>0</xdr:col>
      <xdr:colOff>752475</xdr:colOff>
      <xdr:row>20</xdr:row>
      <xdr:rowOff>200025</xdr:rowOff>
    </xdr:from>
    <xdr:ext cx="257176" cy="275268"/>
    <mc:AlternateContent xmlns:mc="http://schemas.openxmlformats.org/markup-compatibility/2006" xmlns:a14="http://schemas.microsoft.com/office/drawing/2010/main">
      <mc:Choice Requires="a14">
        <xdr:sp macro="" textlink="">
          <xdr:nvSpPr>
            <xdr:cNvPr id="2" name="テキスト ボックス 1"/>
            <xdr:cNvSpPr txBox="1"/>
          </xdr:nvSpPr>
          <xdr:spPr>
            <a:xfrm>
              <a:off x="752475" y="4648200"/>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acc>
                          <m:accPr>
                            <m:chr m:val="̂"/>
                            <m:ctrlPr>
                              <a:rPr lang="ja-JP" altLang="ja-JP" sz="1100" i="1">
                                <a:solidFill>
                                  <a:schemeClr val="tx1"/>
                                </a:solidFill>
                                <a:effectLst/>
                                <a:latin typeface="Cambria Math"/>
                                <a:ea typeface="+mn-ea"/>
                                <a:cs typeface="+mn-cs"/>
                              </a:rPr>
                            </m:ctrlPr>
                          </m:accPr>
                          <m:e>
                            <m:r>
                              <a:rPr lang="en-US" altLang="ja-JP" sz="1100" i="1">
                                <a:solidFill>
                                  <a:schemeClr val="tx1"/>
                                </a:solidFill>
                                <a:effectLst/>
                                <a:latin typeface="Cambria Math"/>
                                <a:ea typeface="+mn-ea"/>
                                <a:cs typeface="+mn-cs"/>
                              </a:rPr>
                              <m:t>𝜃</m:t>
                            </m:r>
                          </m:e>
                        </m:acc>
                      </m:e>
                      <m:sub>
                        <m:r>
                          <m:rPr>
                            <m:sty m:val="p"/>
                          </m:rPr>
                          <a:rPr lang="en-US" altLang="ja-JP" sz="1100">
                            <a:solidFill>
                              <a:schemeClr val="tx1"/>
                            </a:solidFill>
                            <a:effectLst/>
                            <a:latin typeface="Cambria Math"/>
                            <a:ea typeface="+mn-ea"/>
                            <a:cs typeface="+mn-cs"/>
                          </a:rPr>
                          <m:t>f</m:t>
                        </m:r>
                      </m:sub>
                    </m:sSub>
                  </m:oMath>
                </m:oMathPara>
              </a14:m>
              <a:endParaRPr kumimoji="1" lang="ja-JP" altLang="en-US" sz="1100"/>
            </a:p>
          </xdr:txBody>
        </xdr:sp>
      </mc:Choice>
      <mc:Fallback xmlns="">
        <xdr:sp macro="" textlink="">
          <xdr:nvSpPr>
            <xdr:cNvPr id="2" name="テキスト ボックス 1"/>
            <xdr:cNvSpPr txBox="1"/>
          </xdr:nvSpPr>
          <xdr:spPr>
            <a:xfrm>
              <a:off x="752475" y="4648200"/>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𝜃</a:t>
              </a:r>
              <a:r>
                <a:rPr lang="ja-JP" altLang="ja-JP" sz="1100" i="0">
                  <a:solidFill>
                    <a:schemeClr val="tx1"/>
                  </a:solidFill>
                  <a:effectLst/>
                  <a:latin typeface="Cambria Math"/>
                  <a:ea typeface="+mn-ea"/>
                  <a:cs typeface="+mn-cs"/>
                </a:rPr>
                <a:t> ̂_</a:t>
              </a:r>
              <a:r>
                <a:rPr lang="en-US" altLang="ja-JP" sz="1100" i="0">
                  <a:solidFill>
                    <a:schemeClr val="tx1"/>
                  </a:solidFill>
                  <a:effectLst/>
                  <a:latin typeface="Cambria Math"/>
                  <a:ea typeface="+mn-ea"/>
                  <a:cs typeface="+mn-cs"/>
                </a:rPr>
                <a:t>f</a:t>
              </a:r>
              <a:endParaRPr kumimoji="1" lang="ja-JP" altLang="en-US" sz="1100"/>
            </a:p>
          </xdr:txBody>
        </xdr:sp>
      </mc:Fallback>
    </mc:AlternateContent>
    <xdr:clientData/>
  </xdr:oneCellAnchor>
  <xdr:oneCellAnchor>
    <xdr:from>
      <xdr:col>6</xdr:col>
      <xdr:colOff>228600</xdr:colOff>
      <xdr:row>20</xdr:row>
      <xdr:rowOff>190500</xdr:rowOff>
    </xdr:from>
    <xdr:ext cx="257176" cy="275268"/>
    <mc:AlternateContent xmlns:mc="http://schemas.openxmlformats.org/markup-compatibility/2006" xmlns:a14="http://schemas.microsoft.com/office/drawing/2010/main">
      <mc:Choice Requires="a14">
        <xdr:sp macro="" textlink="">
          <xdr:nvSpPr>
            <xdr:cNvPr id="14" name="テキスト ボックス 13"/>
            <xdr:cNvSpPr txBox="1"/>
          </xdr:nvSpPr>
          <xdr:spPr>
            <a:xfrm>
              <a:off x="3943350" y="4638675"/>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acc>
                          <m:accPr>
                            <m:chr m:val="̂"/>
                            <m:ctrlPr>
                              <a:rPr lang="ja-JP" altLang="ja-JP" sz="1100" i="1">
                                <a:solidFill>
                                  <a:schemeClr val="tx1"/>
                                </a:solidFill>
                                <a:effectLst/>
                                <a:latin typeface="Cambria Math"/>
                                <a:ea typeface="+mn-ea"/>
                                <a:cs typeface="+mn-cs"/>
                              </a:rPr>
                            </m:ctrlPr>
                          </m:accPr>
                          <m:e>
                            <m:r>
                              <a:rPr lang="en-US" altLang="ja-JP" sz="1100" i="1">
                                <a:solidFill>
                                  <a:schemeClr val="tx1"/>
                                </a:solidFill>
                                <a:effectLst/>
                                <a:latin typeface="Cambria Math"/>
                                <a:ea typeface="+mn-ea"/>
                                <a:cs typeface="+mn-cs"/>
                              </a:rPr>
                              <m:t>𝜃</m:t>
                            </m:r>
                          </m:e>
                        </m:acc>
                      </m:e>
                      <m:sub>
                        <m:r>
                          <m:rPr>
                            <m:sty m:val="p"/>
                          </m:rPr>
                          <a:rPr lang="en-US" altLang="ja-JP" sz="1100">
                            <a:solidFill>
                              <a:schemeClr val="tx1"/>
                            </a:solidFill>
                            <a:effectLst/>
                            <a:latin typeface="Cambria Math"/>
                            <a:ea typeface="+mn-ea"/>
                            <a:cs typeface="+mn-cs"/>
                          </a:rPr>
                          <m:t>f</m:t>
                        </m:r>
                      </m:sub>
                    </m:sSub>
                  </m:oMath>
                </m:oMathPara>
              </a14:m>
              <a:endParaRPr kumimoji="1" lang="ja-JP" altLang="en-US" sz="1100"/>
            </a:p>
          </xdr:txBody>
        </xdr:sp>
      </mc:Choice>
      <mc:Fallback xmlns="">
        <xdr:sp macro="" textlink="">
          <xdr:nvSpPr>
            <xdr:cNvPr id="14" name="テキスト ボックス 13"/>
            <xdr:cNvSpPr txBox="1"/>
          </xdr:nvSpPr>
          <xdr:spPr>
            <a:xfrm>
              <a:off x="3943350" y="4638675"/>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𝜃</a:t>
              </a:r>
              <a:r>
                <a:rPr lang="ja-JP" altLang="ja-JP" sz="1100" i="0">
                  <a:solidFill>
                    <a:schemeClr val="tx1"/>
                  </a:solidFill>
                  <a:effectLst/>
                  <a:latin typeface="Cambria Math"/>
                  <a:ea typeface="+mn-ea"/>
                  <a:cs typeface="+mn-cs"/>
                </a:rPr>
                <a:t> ̂_</a:t>
              </a:r>
              <a:r>
                <a:rPr lang="en-US" altLang="ja-JP" sz="1100" i="0">
                  <a:solidFill>
                    <a:schemeClr val="tx1"/>
                  </a:solidFill>
                  <a:effectLst/>
                  <a:latin typeface="Cambria Math"/>
                  <a:ea typeface="+mn-ea"/>
                  <a:cs typeface="+mn-cs"/>
                </a:rPr>
                <a:t>f</a:t>
              </a:r>
              <a:endParaRPr kumimoji="1" lang="ja-JP" altLang="en-US" sz="1100"/>
            </a:p>
          </xdr:txBody>
        </xdr:sp>
      </mc:Fallback>
    </mc:AlternateContent>
    <xdr:clientData/>
  </xdr:oneCellAnchor>
  <xdr:oneCellAnchor>
    <xdr:from>
      <xdr:col>0</xdr:col>
      <xdr:colOff>752475</xdr:colOff>
      <xdr:row>71</xdr:row>
      <xdr:rowOff>200025</xdr:rowOff>
    </xdr:from>
    <xdr:ext cx="257176" cy="275268"/>
    <mc:AlternateContent xmlns:mc="http://schemas.openxmlformats.org/markup-compatibility/2006" xmlns:a14="http://schemas.microsoft.com/office/drawing/2010/main">
      <mc:Choice Requires="a14">
        <xdr:sp macro="" textlink="">
          <xdr:nvSpPr>
            <xdr:cNvPr id="21" name="テキスト ボックス 20"/>
            <xdr:cNvSpPr txBox="1"/>
          </xdr:nvSpPr>
          <xdr:spPr>
            <a:xfrm>
              <a:off x="752475" y="4648200"/>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acc>
                          <m:accPr>
                            <m:chr m:val="̂"/>
                            <m:ctrlPr>
                              <a:rPr lang="ja-JP" altLang="ja-JP" sz="1100" i="1">
                                <a:solidFill>
                                  <a:schemeClr val="tx1"/>
                                </a:solidFill>
                                <a:effectLst/>
                                <a:latin typeface="Cambria Math"/>
                                <a:ea typeface="+mn-ea"/>
                                <a:cs typeface="+mn-cs"/>
                              </a:rPr>
                            </m:ctrlPr>
                          </m:accPr>
                          <m:e>
                            <m:r>
                              <a:rPr lang="en-US" altLang="ja-JP" sz="1100" i="1">
                                <a:solidFill>
                                  <a:schemeClr val="tx1"/>
                                </a:solidFill>
                                <a:effectLst/>
                                <a:latin typeface="Cambria Math"/>
                                <a:ea typeface="+mn-ea"/>
                                <a:cs typeface="+mn-cs"/>
                              </a:rPr>
                              <m:t>𝜃</m:t>
                            </m:r>
                          </m:e>
                        </m:acc>
                      </m:e>
                      <m:sub>
                        <m:r>
                          <m:rPr>
                            <m:sty m:val="p"/>
                          </m:rPr>
                          <a:rPr lang="en-US" altLang="ja-JP" sz="1100">
                            <a:solidFill>
                              <a:schemeClr val="tx1"/>
                            </a:solidFill>
                            <a:effectLst/>
                            <a:latin typeface="Cambria Math"/>
                            <a:ea typeface="+mn-ea"/>
                            <a:cs typeface="+mn-cs"/>
                          </a:rPr>
                          <m:t>f</m:t>
                        </m:r>
                      </m:sub>
                    </m:sSub>
                  </m:oMath>
                </m:oMathPara>
              </a14:m>
              <a:endParaRPr kumimoji="1" lang="ja-JP" altLang="en-US" sz="1100"/>
            </a:p>
          </xdr:txBody>
        </xdr:sp>
      </mc:Choice>
      <mc:Fallback xmlns="">
        <xdr:sp macro="" textlink="">
          <xdr:nvSpPr>
            <xdr:cNvPr id="21" name="テキスト ボックス 20"/>
            <xdr:cNvSpPr txBox="1"/>
          </xdr:nvSpPr>
          <xdr:spPr>
            <a:xfrm>
              <a:off x="752475" y="4648200"/>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𝜃</a:t>
              </a:r>
              <a:r>
                <a:rPr lang="ja-JP" altLang="ja-JP" sz="1100" i="0">
                  <a:solidFill>
                    <a:schemeClr val="tx1"/>
                  </a:solidFill>
                  <a:effectLst/>
                  <a:latin typeface="Cambria Math"/>
                  <a:ea typeface="+mn-ea"/>
                  <a:cs typeface="+mn-cs"/>
                </a:rPr>
                <a:t> ̂_</a:t>
              </a:r>
              <a:r>
                <a:rPr lang="en-US" altLang="ja-JP" sz="1100" i="0">
                  <a:solidFill>
                    <a:schemeClr val="tx1"/>
                  </a:solidFill>
                  <a:effectLst/>
                  <a:latin typeface="Cambria Math"/>
                  <a:ea typeface="+mn-ea"/>
                  <a:cs typeface="+mn-cs"/>
                </a:rPr>
                <a:t>f</a:t>
              </a:r>
              <a:endParaRPr kumimoji="1" lang="ja-JP" altLang="en-US" sz="1100"/>
            </a:p>
          </xdr:txBody>
        </xdr:sp>
      </mc:Fallback>
    </mc:AlternateContent>
    <xdr:clientData/>
  </xdr:oneCellAnchor>
  <xdr:oneCellAnchor>
    <xdr:from>
      <xdr:col>6</xdr:col>
      <xdr:colOff>228600</xdr:colOff>
      <xdr:row>71</xdr:row>
      <xdr:rowOff>190500</xdr:rowOff>
    </xdr:from>
    <xdr:ext cx="257176" cy="275268"/>
    <mc:AlternateContent xmlns:mc="http://schemas.openxmlformats.org/markup-compatibility/2006" xmlns:a14="http://schemas.microsoft.com/office/drawing/2010/main">
      <mc:Choice Requires="a14">
        <xdr:sp macro="" textlink="">
          <xdr:nvSpPr>
            <xdr:cNvPr id="22" name="テキスト ボックス 21"/>
            <xdr:cNvSpPr txBox="1"/>
          </xdr:nvSpPr>
          <xdr:spPr>
            <a:xfrm>
              <a:off x="3943350" y="4638675"/>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acc>
                          <m:accPr>
                            <m:chr m:val="̂"/>
                            <m:ctrlPr>
                              <a:rPr lang="ja-JP" altLang="ja-JP" sz="1100" i="1">
                                <a:solidFill>
                                  <a:schemeClr val="tx1"/>
                                </a:solidFill>
                                <a:effectLst/>
                                <a:latin typeface="Cambria Math"/>
                                <a:ea typeface="+mn-ea"/>
                                <a:cs typeface="+mn-cs"/>
                              </a:rPr>
                            </m:ctrlPr>
                          </m:accPr>
                          <m:e>
                            <m:r>
                              <a:rPr lang="en-US" altLang="ja-JP" sz="1100" i="1">
                                <a:solidFill>
                                  <a:schemeClr val="tx1"/>
                                </a:solidFill>
                                <a:effectLst/>
                                <a:latin typeface="Cambria Math"/>
                                <a:ea typeface="+mn-ea"/>
                                <a:cs typeface="+mn-cs"/>
                              </a:rPr>
                              <m:t>𝜃</m:t>
                            </m:r>
                          </m:e>
                        </m:acc>
                      </m:e>
                      <m:sub>
                        <m:r>
                          <m:rPr>
                            <m:sty m:val="p"/>
                          </m:rPr>
                          <a:rPr lang="en-US" altLang="ja-JP" sz="1100">
                            <a:solidFill>
                              <a:schemeClr val="tx1"/>
                            </a:solidFill>
                            <a:effectLst/>
                            <a:latin typeface="Cambria Math"/>
                            <a:ea typeface="+mn-ea"/>
                            <a:cs typeface="+mn-cs"/>
                          </a:rPr>
                          <m:t>f</m:t>
                        </m:r>
                      </m:sub>
                    </m:sSub>
                  </m:oMath>
                </m:oMathPara>
              </a14:m>
              <a:endParaRPr kumimoji="1" lang="ja-JP" altLang="en-US" sz="1100"/>
            </a:p>
          </xdr:txBody>
        </xdr:sp>
      </mc:Choice>
      <mc:Fallback xmlns="">
        <xdr:sp macro="" textlink="">
          <xdr:nvSpPr>
            <xdr:cNvPr id="22" name="テキスト ボックス 21"/>
            <xdr:cNvSpPr txBox="1"/>
          </xdr:nvSpPr>
          <xdr:spPr>
            <a:xfrm>
              <a:off x="3943350" y="4638675"/>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𝜃</a:t>
              </a:r>
              <a:r>
                <a:rPr lang="ja-JP" altLang="ja-JP" sz="1100" i="0">
                  <a:solidFill>
                    <a:schemeClr val="tx1"/>
                  </a:solidFill>
                  <a:effectLst/>
                  <a:latin typeface="Cambria Math"/>
                  <a:ea typeface="+mn-ea"/>
                  <a:cs typeface="+mn-cs"/>
                </a:rPr>
                <a:t> ̂_</a:t>
              </a:r>
              <a:r>
                <a:rPr lang="en-US" altLang="ja-JP" sz="1100" i="0">
                  <a:solidFill>
                    <a:schemeClr val="tx1"/>
                  </a:solidFill>
                  <a:effectLst/>
                  <a:latin typeface="Cambria Math"/>
                  <a:ea typeface="+mn-ea"/>
                  <a:cs typeface="+mn-cs"/>
                </a:rPr>
                <a:t>f</a:t>
              </a:r>
              <a:endParaRPr kumimoji="1" lang="ja-JP" altLang="en-US" sz="1100"/>
            </a:p>
          </xdr:txBody>
        </xdr:sp>
      </mc:Fallback>
    </mc:AlternateContent>
    <xdr:clientData/>
  </xdr:oneCellAnchor>
  <xdr:oneCellAnchor>
    <xdr:from>
      <xdr:col>0</xdr:col>
      <xdr:colOff>752475</xdr:colOff>
      <xdr:row>123</xdr:row>
      <xdr:rowOff>200025</xdr:rowOff>
    </xdr:from>
    <xdr:ext cx="257176" cy="275268"/>
    <mc:AlternateContent xmlns:mc="http://schemas.openxmlformats.org/markup-compatibility/2006" xmlns:a14="http://schemas.microsoft.com/office/drawing/2010/main">
      <mc:Choice Requires="a14">
        <xdr:sp macro="" textlink="">
          <xdr:nvSpPr>
            <xdr:cNvPr id="23" name="テキスト ボックス 22"/>
            <xdr:cNvSpPr txBox="1"/>
          </xdr:nvSpPr>
          <xdr:spPr>
            <a:xfrm>
              <a:off x="752475" y="4648200"/>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acc>
                          <m:accPr>
                            <m:chr m:val="̂"/>
                            <m:ctrlPr>
                              <a:rPr lang="ja-JP" altLang="ja-JP" sz="1100" i="1">
                                <a:solidFill>
                                  <a:schemeClr val="tx1"/>
                                </a:solidFill>
                                <a:effectLst/>
                                <a:latin typeface="Cambria Math"/>
                                <a:ea typeface="+mn-ea"/>
                                <a:cs typeface="+mn-cs"/>
                              </a:rPr>
                            </m:ctrlPr>
                          </m:accPr>
                          <m:e>
                            <m:r>
                              <a:rPr lang="en-US" altLang="ja-JP" sz="1100" i="1">
                                <a:solidFill>
                                  <a:schemeClr val="tx1"/>
                                </a:solidFill>
                                <a:effectLst/>
                                <a:latin typeface="Cambria Math"/>
                                <a:ea typeface="+mn-ea"/>
                                <a:cs typeface="+mn-cs"/>
                              </a:rPr>
                              <m:t>𝜃</m:t>
                            </m:r>
                          </m:e>
                        </m:acc>
                      </m:e>
                      <m:sub>
                        <m:r>
                          <m:rPr>
                            <m:sty m:val="p"/>
                          </m:rPr>
                          <a:rPr lang="en-US" altLang="ja-JP" sz="1100">
                            <a:solidFill>
                              <a:schemeClr val="tx1"/>
                            </a:solidFill>
                            <a:effectLst/>
                            <a:latin typeface="Cambria Math"/>
                            <a:ea typeface="+mn-ea"/>
                            <a:cs typeface="+mn-cs"/>
                          </a:rPr>
                          <m:t>f</m:t>
                        </m:r>
                      </m:sub>
                    </m:sSub>
                  </m:oMath>
                </m:oMathPara>
              </a14:m>
              <a:endParaRPr kumimoji="1" lang="ja-JP" altLang="en-US" sz="1100"/>
            </a:p>
          </xdr:txBody>
        </xdr:sp>
      </mc:Choice>
      <mc:Fallback xmlns="">
        <xdr:sp macro="" textlink="">
          <xdr:nvSpPr>
            <xdr:cNvPr id="23" name="テキスト ボックス 22"/>
            <xdr:cNvSpPr txBox="1"/>
          </xdr:nvSpPr>
          <xdr:spPr>
            <a:xfrm>
              <a:off x="752475" y="4648200"/>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𝜃</a:t>
              </a:r>
              <a:r>
                <a:rPr lang="ja-JP" altLang="ja-JP" sz="1100" i="0">
                  <a:solidFill>
                    <a:schemeClr val="tx1"/>
                  </a:solidFill>
                  <a:effectLst/>
                  <a:latin typeface="Cambria Math"/>
                  <a:ea typeface="+mn-ea"/>
                  <a:cs typeface="+mn-cs"/>
                </a:rPr>
                <a:t> ̂_</a:t>
              </a:r>
              <a:r>
                <a:rPr lang="en-US" altLang="ja-JP" sz="1100" i="0">
                  <a:solidFill>
                    <a:schemeClr val="tx1"/>
                  </a:solidFill>
                  <a:effectLst/>
                  <a:latin typeface="Cambria Math"/>
                  <a:ea typeface="+mn-ea"/>
                  <a:cs typeface="+mn-cs"/>
                </a:rPr>
                <a:t>f</a:t>
              </a:r>
              <a:endParaRPr kumimoji="1" lang="ja-JP" altLang="en-US" sz="1100"/>
            </a:p>
          </xdr:txBody>
        </xdr:sp>
      </mc:Fallback>
    </mc:AlternateContent>
    <xdr:clientData/>
  </xdr:oneCellAnchor>
  <xdr:oneCellAnchor>
    <xdr:from>
      <xdr:col>6</xdr:col>
      <xdr:colOff>228600</xdr:colOff>
      <xdr:row>123</xdr:row>
      <xdr:rowOff>190500</xdr:rowOff>
    </xdr:from>
    <xdr:ext cx="257176" cy="275268"/>
    <mc:AlternateContent xmlns:mc="http://schemas.openxmlformats.org/markup-compatibility/2006" xmlns:a14="http://schemas.microsoft.com/office/drawing/2010/main">
      <mc:Choice Requires="a14">
        <xdr:sp macro="" textlink="">
          <xdr:nvSpPr>
            <xdr:cNvPr id="24" name="テキスト ボックス 23"/>
            <xdr:cNvSpPr txBox="1"/>
          </xdr:nvSpPr>
          <xdr:spPr>
            <a:xfrm>
              <a:off x="3943350" y="4638675"/>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acc>
                          <m:accPr>
                            <m:chr m:val="̂"/>
                            <m:ctrlPr>
                              <a:rPr lang="ja-JP" altLang="ja-JP" sz="1100" i="1">
                                <a:solidFill>
                                  <a:schemeClr val="tx1"/>
                                </a:solidFill>
                                <a:effectLst/>
                                <a:latin typeface="Cambria Math"/>
                                <a:ea typeface="+mn-ea"/>
                                <a:cs typeface="+mn-cs"/>
                              </a:rPr>
                            </m:ctrlPr>
                          </m:accPr>
                          <m:e>
                            <m:r>
                              <a:rPr lang="en-US" altLang="ja-JP" sz="1100" i="1">
                                <a:solidFill>
                                  <a:schemeClr val="tx1"/>
                                </a:solidFill>
                                <a:effectLst/>
                                <a:latin typeface="Cambria Math"/>
                                <a:ea typeface="+mn-ea"/>
                                <a:cs typeface="+mn-cs"/>
                              </a:rPr>
                              <m:t>𝜃</m:t>
                            </m:r>
                          </m:e>
                        </m:acc>
                      </m:e>
                      <m:sub>
                        <m:r>
                          <m:rPr>
                            <m:sty m:val="p"/>
                          </m:rPr>
                          <a:rPr lang="en-US" altLang="ja-JP" sz="1100">
                            <a:solidFill>
                              <a:schemeClr val="tx1"/>
                            </a:solidFill>
                            <a:effectLst/>
                            <a:latin typeface="Cambria Math"/>
                            <a:ea typeface="+mn-ea"/>
                            <a:cs typeface="+mn-cs"/>
                          </a:rPr>
                          <m:t>f</m:t>
                        </m:r>
                      </m:sub>
                    </m:sSub>
                  </m:oMath>
                </m:oMathPara>
              </a14:m>
              <a:endParaRPr kumimoji="1" lang="ja-JP" altLang="en-US" sz="1100"/>
            </a:p>
          </xdr:txBody>
        </xdr:sp>
      </mc:Choice>
      <mc:Fallback xmlns="">
        <xdr:sp macro="" textlink="">
          <xdr:nvSpPr>
            <xdr:cNvPr id="24" name="テキスト ボックス 23"/>
            <xdr:cNvSpPr txBox="1"/>
          </xdr:nvSpPr>
          <xdr:spPr>
            <a:xfrm>
              <a:off x="3943350" y="4638675"/>
              <a:ext cx="257176" cy="27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altLang="ja-JP" sz="1100" i="0">
                  <a:solidFill>
                    <a:schemeClr val="tx1"/>
                  </a:solidFill>
                  <a:effectLst/>
                  <a:latin typeface="Cambria Math"/>
                  <a:ea typeface="+mn-ea"/>
                  <a:cs typeface="+mn-cs"/>
                </a:rPr>
                <a:t>𝜃</a:t>
              </a:r>
              <a:r>
                <a:rPr lang="ja-JP" altLang="ja-JP" sz="1100" i="0">
                  <a:solidFill>
                    <a:schemeClr val="tx1"/>
                  </a:solidFill>
                  <a:effectLst/>
                  <a:latin typeface="Cambria Math"/>
                  <a:ea typeface="+mn-ea"/>
                  <a:cs typeface="+mn-cs"/>
                </a:rPr>
                <a:t> ̂_</a:t>
              </a:r>
              <a:r>
                <a:rPr lang="en-US" altLang="ja-JP" sz="1100" i="0">
                  <a:solidFill>
                    <a:schemeClr val="tx1"/>
                  </a:solidFill>
                  <a:effectLst/>
                  <a:latin typeface="Cambria Math"/>
                  <a:ea typeface="+mn-ea"/>
                  <a:cs typeface="+mn-cs"/>
                </a:rPr>
                <a:t>f</a:t>
              </a:r>
              <a:endParaRPr kumimoji="1" lang="ja-JP" altLang="en-US" sz="1100"/>
            </a:p>
          </xdr:txBody>
        </xdr:sp>
      </mc:Fallback>
    </mc:AlternateContent>
    <xdr:clientData/>
  </xdr:oneCellAnchor>
  <mc:AlternateContent xmlns:mc="http://schemas.openxmlformats.org/markup-compatibility/2006">
    <mc:Choice xmlns:a14="http://schemas.microsoft.com/office/drawing/2010/main" Requires="a14">
      <xdr:twoCellAnchor>
        <xdr:from>
          <xdr:col>0</xdr:col>
          <xdr:colOff>590550</xdr:colOff>
          <xdr:row>10</xdr:row>
          <xdr:rowOff>95250</xdr:rowOff>
        </xdr:from>
        <xdr:to>
          <xdr:col>10</xdr:col>
          <xdr:colOff>257175</xdr:colOff>
          <xdr:row>15</xdr:row>
          <xdr:rowOff>9525</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oneCellAnchor>
    <xdr:from>
      <xdr:col>1</xdr:col>
      <xdr:colOff>14286</xdr:colOff>
      <xdr:row>27</xdr:row>
      <xdr:rowOff>4762</xdr:rowOff>
    </xdr:from>
    <xdr:ext cx="1262063" cy="468141"/>
    <mc:AlternateContent xmlns:mc="http://schemas.openxmlformats.org/markup-compatibility/2006" xmlns:a14="http://schemas.microsoft.com/office/drawing/2010/main">
      <mc:Choice Requires="a14">
        <xdr:sp macro="" textlink="">
          <xdr:nvSpPr>
            <xdr:cNvPr id="3" name="テキスト ボックス 2"/>
            <xdr:cNvSpPr txBox="1"/>
          </xdr:nvSpPr>
          <xdr:spPr>
            <a:xfrm>
              <a:off x="804861" y="5738812"/>
              <a:ext cx="1262063" cy="468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s</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g</m:t>
                        </m:r>
                      </m:sub>
                    </m:sSub>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acc>
                              <m:accPr>
                                <m:chr m:val="̂"/>
                                <m:ctrlPr>
                                  <a:rPr lang="ja-JP" altLang="ja-JP" sz="1100" i="1">
                                    <a:solidFill>
                                      <a:schemeClr val="tx1"/>
                                    </a:solidFill>
                                    <a:effectLst/>
                                    <a:latin typeface="Cambria Math"/>
                                    <a:ea typeface="+mn-ea"/>
                                    <a:cs typeface="+mn-cs"/>
                                  </a:rPr>
                                </m:ctrlPr>
                              </m:accPr>
                              <m:e>
                                <m:r>
                                  <a:rPr lang="en-US" altLang="ja-JP" sz="1100" i="1">
                                    <a:solidFill>
                                      <a:schemeClr val="tx1"/>
                                    </a:solidFill>
                                    <a:effectLst/>
                                    <a:latin typeface="Cambria Math"/>
                                    <a:ea typeface="+mn-ea"/>
                                    <a:cs typeface="+mn-cs"/>
                                  </a:rPr>
                                  <m:t>𝜃</m:t>
                                </m:r>
                              </m:e>
                            </m:acc>
                          </m:e>
                          <m:sub>
                            <m:r>
                              <m:rPr>
                                <m:sty m:val="p"/>
                              </m:rPr>
                              <a:rPr lang="en-US" altLang="ja-JP" sz="1100">
                                <a:solidFill>
                                  <a:schemeClr val="tx1"/>
                                </a:solidFill>
                                <a:effectLst/>
                                <a:latin typeface="Cambria Math"/>
                                <a:ea typeface="+mn-ea"/>
                                <a:cs typeface="+mn-cs"/>
                              </a:rPr>
                              <m:t>f</m:t>
                            </m:r>
                          </m:sub>
                        </m:sSub>
                        <m:r>
                          <a:rPr lang="en-US" altLang="ja-JP" sz="1100"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25</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f</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sub>
                        </m:sSub>
                      </m:den>
                    </m:f>
                  </m:oMath>
                </m:oMathPara>
              </a14:m>
              <a:endParaRPr kumimoji="1" lang="ja-JP" altLang="en-US" sz="1100"/>
            </a:p>
          </xdr:txBody>
        </xdr:sp>
      </mc:Choice>
      <mc:Fallback xmlns="">
        <xdr:sp macro="" textlink="">
          <xdr:nvSpPr>
            <xdr:cNvPr id="3" name="テキスト ボックス 2"/>
            <xdr:cNvSpPr txBox="1"/>
          </xdr:nvSpPr>
          <xdr:spPr>
            <a:xfrm>
              <a:off x="804861" y="5738812"/>
              <a:ext cx="1262063" cy="468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 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g</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 ̂_</a:t>
              </a:r>
              <a:r>
                <a:rPr lang="en-US" altLang="ja-JP" sz="1100" i="0">
                  <a:solidFill>
                    <a:schemeClr val="tx1"/>
                  </a:solidFill>
                  <a:effectLst/>
                  <a:latin typeface="+mn-lt"/>
                  <a:ea typeface="+mn-ea"/>
                  <a:cs typeface="+mn-cs"/>
                </a:rPr>
                <a:t>f−25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f−𝜃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a:t>
              </a:r>
              <a:r>
                <a:rPr lang="ja-JP" altLang="ja-JP" sz="1100" i="0">
                  <a:solidFill>
                    <a:schemeClr val="tx1"/>
                  </a:solidFill>
                  <a:effectLst/>
                  <a:latin typeface="+mn-lt"/>
                  <a:ea typeface="+mn-ea"/>
                  <a:cs typeface="+mn-cs"/>
                </a:rPr>
                <a:t>)</a:t>
              </a:r>
              <a:endParaRPr kumimoji="1" lang="ja-JP" altLang="en-US" sz="1100"/>
            </a:p>
          </xdr:txBody>
        </xdr:sp>
      </mc:Fallback>
    </mc:AlternateContent>
    <xdr:clientData/>
  </xdr:oneCellAnchor>
  <mc:AlternateContent xmlns:mc="http://schemas.openxmlformats.org/markup-compatibility/2006">
    <mc:Choice xmlns:a14="http://schemas.microsoft.com/office/drawing/2010/main" Requires="a14">
      <xdr:twoCellAnchor>
        <xdr:from>
          <xdr:col>0</xdr:col>
          <xdr:colOff>590550</xdr:colOff>
          <xdr:row>60</xdr:row>
          <xdr:rowOff>95250</xdr:rowOff>
        </xdr:from>
        <xdr:to>
          <xdr:col>10</xdr:col>
          <xdr:colOff>257175</xdr:colOff>
          <xdr:row>65</xdr:row>
          <xdr:rowOff>9525</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590550</xdr:colOff>
          <xdr:row>112</xdr:row>
          <xdr:rowOff>95250</xdr:rowOff>
        </xdr:from>
        <xdr:to>
          <xdr:col>10</xdr:col>
          <xdr:colOff>257175</xdr:colOff>
          <xdr:row>117</xdr:row>
          <xdr:rowOff>9525</xdr:rowOff>
        </xdr:to>
        <xdr:sp macro="" textlink="">
          <xdr:nvSpPr>
            <xdr:cNvPr id="2053" name="Object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xdr:oneCellAnchor>
    <xdr:from>
      <xdr:col>0</xdr:col>
      <xdr:colOff>771525</xdr:colOff>
      <xdr:row>78</xdr:row>
      <xdr:rowOff>28575</xdr:rowOff>
    </xdr:from>
    <xdr:ext cx="1262063" cy="468141"/>
    <mc:AlternateContent xmlns:mc="http://schemas.openxmlformats.org/markup-compatibility/2006" xmlns:a14="http://schemas.microsoft.com/office/drawing/2010/main">
      <mc:Choice Requires="a14">
        <xdr:sp macro="" textlink="">
          <xdr:nvSpPr>
            <xdr:cNvPr id="25" name="テキスト ボックス 24"/>
            <xdr:cNvSpPr txBox="1"/>
          </xdr:nvSpPr>
          <xdr:spPr>
            <a:xfrm>
              <a:off x="771525" y="16135350"/>
              <a:ext cx="1262063" cy="468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s</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g</m:t>
                        </m:r>
                      </m:sub>
                    </m:sSub>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acc>
                              <m:accPr>
                                <m:chr m:val="̂"/>
                                <m:ctrlPr>
                                  <a:rPr lang="ja-JP" altLang="ja-JP" sz="1100" i="1">
                                    <a:solidFill>
                                      <a:schemeClr val="tx1"/>
                                    </a:solidFill>
                                    <a:effectLst/>
                                    <a:latin typeface="Cambria Math"/>
                                    <a:ea typeface="+mn-ea"/>
                                    <a:cs typeface="+mn-cs"/>
                                  </a:rPr>
                                </m:ctrlPr>
                              </m:accPr>
                              <m:e>
                                <m:r>
                                  <a:rPr lang="en-US" altLang="ja-JP" sz="1100" i="1">
                                    <a:solidFill>
                                      <a:schemeClr val="tx1"/>
                                    </a:solidFill>
                                    <a:effectLst/>
                                    <a:latin typeface="Cambria Math"/>
                                    <a:ea typeface="+mn-ea"/>
                                    <a:cs typeface="+mn-cs"/>
                                  </a:rPr>
                                  <m:t>𝜃</m:t>
                                </m:r>
                              </m:e>
                            </m:acc>
                          </m:e>
                          <m:sub>
                            <m:r>
                              <m:rPr>
                                <m:sty m:val="p"/>
                              </m:rPr>
                              <a:rPr lang="en-US" altLang="ja-JP" sz="1100">
                                <a:solidFill>
                                  <a:schemeClr val="tx1"/>
                                </a:solidFill>
                                <a:effectLst/>
                                <a:latin typeface="Cambria Math"/>
                                <a:ea typeface="+mn-ea"/>
                                <a:cs typeface="+mn-cs"/>
                              </a:rPr>
                              <m:t>f</m:t>
                            </m:r>
                          </m:sub>
                        </m:sSub>
                        <m:r>
                          <a:rPr lang="en-US" altLang="ja-JP" sz="1100"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25</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f</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sub>
                        </m:sSub>
                      </m:den>
                    </m:f>
                  </m:oMath>
                </m:oMathPara>
              </a14:m>
              <a:endParaRPr kumimoji="1" lang="ja-JP" altLang="en-US" sz="1100"/>
            </a:p>
          </xdr:txBody>
        </xdr:sp>
      </mc:Choice>
      <mc:Fallback xmlns="">
        <xdr:sp macro="" textlink="">
          <xdr:nvSpPr>
            <xdr:cNvPr id="25" name="テキスト ボックス 24"/>
            <xdr:cNvSpPr txBox="1"/>
          </xdr:nvSpPr>
          <xdr:spPr>
            <a:xfrm>
              <a:off x="771525" y="16135350"/>
              <a:ext cx="1262063" cy="468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 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g</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 ̂_</a:t>
              </a:r>
              <a:r>
                <a:rPr lang="en-US" altLang="ja-JP" sz="1100" i="0">
                  <a:solidFill>
                    <a:schemeClr val="tx1"/>
                  </a:solidFill>
                  <a:effectLst/>
                  <a:latin typeface="+mn-lt"/>
                  <a:ea typeface="+mn-ea"/>
                  <a:cs typeface="+mn-cs"/>
                </a:rPr>
                <a:t>f−25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f−𝜃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a:t>
              </a:r>
              <a:r>
                <a:rPr lang="ja-JP" altLang="ja-JP" sz="1100" i="0">
                  <a:solidFill>
                    <a:schemeClr val="tx1"/>
                  </a:solidFill>
                  <a:effectLst/>
                  <a:latin typeface="+mn-lt"/>
                  <a:ea typeface="+mn-ea"/>
                  <a:cs typeface="+mn-cs"/>
                </a:rPr>
                <a:t>)</a:t>
              </a:r>
              <a:endParaRPr kumimoji="1" lang="ja-JP" altLang="en-US" sz="1100"/>
            </a:p>
          </xdr:txBody>
        </xdr:sp>
      </mc:Fallback>
    </mc:AlternateContent>
    <xdr:clientData/>
  </xdr:oneCellAnchor>
  <xdr:oneCellAnchor>
    <xdr:from>
      <xdr:col>1</xdr:col>
      <xdr:colOff>38100</xdr:colOff>
      <xdr:row>130</xdr:row>
      <xdr:rowOff>9525</xdr:rowOff>
    </xdr:from>
    <xdr:ext cx="1262063" cy="468141"/>
    <mc:AlternateContent xmlns:mc="http://schemas.openxmlformats.org/markup-compatibility/2006" xmlns:a14="http://schemas.microsoft.com/office/drawing/2010/main">
      <mc:Choice Requires="a14">
        <xdr:sp macro="" textlink="">
          <xdr:nvSpPr>
            <xdr:cNvPr id="26" name="テキスト ボックス 25"/>
            <xdr:cNvSpPr txBox="1"/>
          </xdr:nvSpPr>
          <xdr:spPr>
            <a:xfrm>
              <a:off x="828675" y="26355675"/>
              <a:ext cx="1262063" cy="468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s</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g</m:t>
                        </m:r>
                      </m:sub>
                    </m:sSub>
                    <m:f>
                      <m:fPr>
                        <m:ctrlPr>
                          <a:rPr lang="ja-JP" altLang="ja-JP" sz="1100" i="1">
                            <a:solidFill>
                              <a:schemeClr val="tx1"/>
                            </a:solidFill>
                            <a:effectLst/>
                            <a:latin typeface="Cambria Math"/>
                            <a:ea typeface="+mn-ea"/>
                            <a:cs typeface="+mn-cs"/>
                          </a:rPr>
                        </m:ctrlPr>
                      </m:fPr>
                      <m:num>
                        <m:sSub>
                          <m:sSubPr>
                            <m:ctrlPr>
                              <a:rPr lang="ja-JP" altLang="ja-JP" sz="1100" i="1">
                                <a:solidFill>
                                  <a:schemeClr val="tx1"/>
                                </a:solidFill>
                                <a:effectLst/>
                                <a:latin typeface="Cambria Math"/>
                                <a:ea typeface="+mn-ea"/>
                                <a:cs typeface="+mn-cs"/>
                              </a:rPr>
                            </m:ctrlPr>
                          </m:sSubPr>
                          <m:e>
                            <m:acc>
                              <m:accPr>
                                <m:chr m:val="̂"/>
                                <m:ctrlPr>
                                  <a:rPr lang="ja-JP" altLang="ja-JP" sz="1100" i="1">
                                    <a:solidFill>
                                      <a:schemeClr val="tx1"/>
                                    </a:solidFill>
                                    <a:effectLst/>
                                    <a:latin typeface="Cambria Math"/>
                                    <a:ea typeface="+mn-ea"/>
                                    <a:cs typeface="+mn-cs"/>
                                  </a:rPr>
                                </m:ctrlPr>
                              </m:accPr>
                              <m:e>
                                <m:r>
                                  <a:rPr lang="en-US" altLang="ja-JP" sz="1100" i="1">
                                    <a:solidFill>
                                      <a:schemeClr val="tx1"/>
                                    </a:solidFill>
                                    <a:effectLst/>
                                    <a:latin typeface="Cambria Math"/>
                                    <a:ea typeface="+mn-ea"/>
                                    <a:cs typeface="+mn-cs"/>
                                  </a:rPr>
                                  <m:t>𝜃</m:t>
                                </m:r>
                              </m:e>
                            </m:acc>
                          </m:e>
                          <m:sub>
                            <m:r>
                              <m:rPr>
                                <m:sty m:val="p"/>
                              </m:rPr>
                              <a:rPr lang="en-US" altLang="ja-JP" sz="1100">
                                <a:solidFill>
                                  <a:schemeClr val="tx1"/>
                                </a:solidFill>
                                <a:effectLst/>
                                <a:latin typeface="Cambria Math"/>
                                <a:ea typeface="+mn-ea"/>
                                <a:cs typeface="+mn-cs"/>
                              </a:rPr>
                              <m:t>f</m:t>
                            </m:r>
                          </m:sub>
                        </m:sSub>
                        <m:r>
                          <a:rPr lang="en-US" altLang="ja-JP" sz="1100"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25</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f</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sub>
                        </m:sSub>
                      </m:den>
                    </m:f>
                  </m:oMath>
                </m:oMathPara>
              </a14:m>
              <a:endParaRPr kumimoji="1" lang="ja-JP" altLang="en-US" sz="1100"/>
            </a:p>
          </xdr:txBody>
        </xdr:sp>
      </mc:Choice>
      <mc:Fallback xmlns="">
        <xdr:sp macro="" textlink="">
          <xdr:nvSpPr>
            <xdr:cNvPr id="26" name="テキスト ボックス 25"/>
            <xdr:cNvSpPr txBox="1"/>
          </xdr:nvSpPr>
          <xdr:spPr>
            <a:xfrm>
              <a:off x="828675" y="26355675"/>
              <a:ext cx="1262063" cy="468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 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g</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 ̂_</a:t>
              </a:r>
              <a:r>
                <a:rPr lang="en-US" altLang="ja-JP" sz="1100" i="0">
                  <a:solidFill>
                    <a:schemeClr val="tx1"/>
                  </a:solidFill>
                  <a:effectLst/>
                  <a:latin typeface="+mn-lt"/>
                  <a:ea typeface="+mn-ea"/>
                  <a:cs typeface="+mn-cs"/>
                </a:rPr>
                <a:t>f−25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f−𝜃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a:t>
              </a:r>
              <a:r>
                <a:rPr lang="ja-JP" altLang="ja-JP" sz="1100" i="0">
                  <a:solidFill>
                    <a:schemeClr val="tx1"/>
                  </a:solidFill>
                  <a:effectLst/>
                  <a:latin typeface="+mn-lt"/>
                  <a:ea typeface="+mn-ea"/>
                  <a:cs typeface="+mn-cs"/>
                </a:rPr>
                <a:t>)</a:t>
              </a:r>
              <a:endParaRPr kumimoji="1" lang="ja-JP" altLang="en-US" sz="11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26</xdr:row>
      <xdr:rowOff>0</xdr:rowOff>
    </xdr:from>
    <xdr:to>
      <xdr:col>7</xdr:col>
      <xdr:colOff>9525</xdr:colOff>
      <xdr:row>35</xdr:row>
      <xdr:rowOff>180975</xdr:rowOff>
    </xdr:to>
    <xdr:pic>
      <xdr:nvPicPr>
        <xdr:cNvPr id="21721"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5829300"/>
          <a:ext cx="3838575" cy="189547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9525</xdr:colOff>
      <xdr:row>37</xdr:row>
      <xdr:rowOff>19050</xdr:rowOff>
    </xdr:from>
    <xdr:to>
      <xdr:col>7</xdr:col>
      <xdr:colOff>9525</xdr:colOff>
      <xdr:row>47</xdr:row>
      <xdr:rowOff>104775</xdr:rowOff>
    </xdr:to>
    <xdr:pic>
      <xdr:nvPicPr>
        <xdr:cNvPr id="21722"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962900"/>
          <a:ext cx="3829050" cy="1990725"/>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4.xml><?xml version="1.0" encoding="utf-8"?>
<xdr:wsDr xmlns:xdr="http://schemas.openxmlformats.org/drawingml/2006/spreadsheetDrawing" xmlns:a="http://schemas.openxmlformats.org/drawingml/2006/main">
  <xdr:oneCellAnchor>
    <xdr:from>
      <xdr:col>1</xdr:col>
      <xdr:colOff>142875</xdr:colOff>
      <xdr:row>7</xdr:row>
      <xdr:rowOff>0</xdr:rowOff>
    </xdr:from>
    <xdr:ext cx="1600200" cy="442301"/>
    <mc:AlternateContent xmlns:mc="http://schemas.openxmlformats.org/markup-compatibility/2006" xmlns:a14="http://schemas.microsoft.com/office/drawing/2010/main">
      <mc:Choice Requires="a14">
        <xdr:sp macro="" textlink="">
          <xdr:nvSpPr>
            <xdr:cNvPr id="6" name="テキスト ボックス 5"/>
            <xdr:cNvSpPr txBox="1"/>
          </xdr:nvSpPr>
          <xdr:spPr>
            <a:xfrm>
              <a:off x="933450" y="1752600"/>
              <a:ext cx="1600200"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s</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s</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250</m:t>
                        </m:r>
                        <m:r>
                          <a:rPr lang="en-US" altLang="ja-JP" sz="1100" i="1">
                            <a:solidFill>
                              <a:schemeClr val="tx1"/>
                            </a:solidFill>
                            <a:effectLst/>
                            <a:latin typeface="Cambria Math"/>
                            <a:ea typeface="+mn-ea"/>
                            <a:cs typeface="+mn-cs"/>
                          </a:rPr>
                          <m:t>−</m:t>
                        </m:r>
                        <m:r>
                          <a:rPr lang="en-US" altLang="ja-JP" sz="1100">
                            <a:solidFill>
                              <a:schemeClr val="tx1"/>
                            </a:solidFill>
                            <a:effectLst/>
                            <a:latin typeface="Cambria Math"/>
                            <a:ea typeface="+mn-ea"/>
                            <a:cs typeface="+mn-cs"/>
                          </a:rPr>
                          <m:t>25</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f</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𝜃</m:t>
                            </m:r>
                          </m:e>
                          <m:sub>
                            <m:r>
                              <m:rPr>
                                <m:sty m:val="p"/>
                              </m:rPr>
                              <a:rPr lang="en-US" altLang="ja-JP" sz="1100">
                                <a:solidFill>
                                  <a:schemeClr val="tx1"/>
                                </a:solidFill>
                                <a:effectLst/>
                                <a:latin typeface="Cambria Math"/>
                                <a:ea typeface="+mn-ea"/>
                                <a:cs typeface="+mn-cs"/>
                              </a:rPr>
                              <m:t>s</m:t>
                            </m:r>
                          </m:sub>
                        </m:sSub>
                      </m:den>
                    </m:f>
                    <m:r>
                      <a:rPr lang="ja-JP" altLang="ja-JP" sz="1100">
                        <a:solidFill>
                          <a:schemeClr val="tx1"/>
                        </a:solidFill>
                        <a:effectLst/>
                        <a:latin typeface="Cambria Math"/>
                        <a:ea typeface="+mn-ea"/>
                        <a:cs typeface="+mn-cs"/>
                      </a:rPr>
                      <m:t>　</m:t>
                    </m:r>
                  </m:oMath>
                </m:oMathPara>
              </a14:m>
              <a:endParaRPr kumimoji="1" lang="ja-JP" altLang="en-US" sz="1100"/>
            </a:p>
          </xdr:txBody>
        </xdr:sp>
      </mc:Choice>
      <mc:Fallback xmlns="">
        <xdr:sp macro="" textlink="">
          <xdr:nvSpPr>
            <xdr:cNvPr id="6" name="テキスト ボックス 5"/>
            <xdr:cNvSpPr txBox="1"/>
          </xdr:nvSpPr>
          <xdr:spPr>
            <a:xfrm>
              <a:off x="933450" y="1752600"/>
              <a:ext cx="1600200"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250−25</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f−𝜃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 </a:t>
              </a:r>
              <a:r>
                <a:rPr lang="ja-JP" altLang="ja-JP" sz="1100" i="0">
                  <a:solidFill>
                    <a:schemeClr val="tx1"/>
                  </a:solidFill>
                  <a:effectLst/>
                  <a:latin typeface="+mn-lt"/>
                  <a:ea typeface="+mn-ea"/>
                  <a:cs typeface="+mn-cs"/>
                </a:rPr>
                <a:t>)　</a:t>
              </a:r>
              <a:endParaRPr kumimoji="1" lang="ja-JP" altLang="en-US" sz="1100"/>
            </a:p>
          </xdr:txBody>
        </xdr:sp>
      </mc:Fallback>
    </mc:AlternateContent>
    <xdr:clientData/>
  </xdr:oneCellAnchor>
  <xdr:twoCellAnchor>
    <xdr:from>
      <xdr:col>1</xdr:col>
      <xdr:colOff>38100</xdr:colOff>
      <xdr:row>20</xdr:row>
      <xdr:rowOff>38100</xdr:rowOff>
    </xdr:from>
    <xdr:to>
      <xdr:col>3</xdr:col>
      <xdr:colOff>0</xdr:colOff>
      <xdr:row>21</xdr:row>
      <xdr:rowOff>123509</xdr:rowOff>
    </xdr:to>
    <mc:AlternateContent xmlns:mc="http://schemas.openxmlformats.org/markup-compatibility/2006" xmlns:a14="http://schemas.microsoft.com/office/drawing/2010/main">
      <mc:Choice Requires="a14">
        <xdr:sp macro="" textlink="">
          <xdr:nvSpPr>
            <xdr:cNvPr id="7" name="テキスト ボックス 7"/>
            <xdr:cNvSpPr txBox="1"/>
          </xdr:nvSpPr>
          <xdr:spPr>
            <a:xfrm>
              <a:off x="828675" y="4257675"/>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　</m:t>
                        </m:r>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c</m:t>
                        </m:r>
                      </m:sub>
                    </m:sSub>
                  </m:oMath>
                </m:oMathPara>
              </a14:m>
              <a:endParaRPr kumimoji="1" lang="ja-JP" altLang="en-US" sz="1100"/>
            </a:p>
          </xdr:txBody>
        </xdr:sp>
      </mc:Choice>
      <mc:Fallback xmlns="">
        <xdr:sp macro="" textlink="">
          <xdr:nvSpPr>
            <xdr:cNvPr id="7" name="テキスト ボックス 7"/>
            <xdr:cNvSpPr txBox="1"/>
          </xdr:nvSpPr>
          <xdr:spPr>
            <a:xfrm>
              <a:off x="828675" y="4257675"/>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c=𝑃</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endParaRPr kumimoji="1" lang="ja-JP" altLang="en-US" sz="1100"/>
            </a:p>
          </xdr:txBody>
        </xdr:sp>
      </mc:Fallback>
    </mc:AlternateContent>
    <xdr:clientData/>
  </xdr:twoCellAnchor>
  <xdr:oneCellAnchor>
    <xdr:from>
      <xdr:col>2</xdr:col>
      <xdr:colOff>0</xdr:colOff>
      <xdr:row>26</xdr:row>
      <xdr:rowOff>238125</xdr:rowOff>
    </xdr:from>
    <xdr:ext cx="914400" cy="438005"/>
    <mc:AlternateContent xmlns:mc="http://schemas.openxmlformats.org/markup-compatibility/2006" xmlns:a14="http://schemas.microsoft.com/office/drawing/2010/main">
      <mc:Choice Requires="a14">
        <xdr:sp macro="" textlink="">
          <xdr:nvSpPr>
            <xdr:cNvPr id="8" name="テキスト ボックス 7"/>
            <xdr:cNvSpPr txBox="1"/>
          </xdr:nvSpPr>
          <xdr:spPr>
            <a:xfrm>
              <a:off x="962025" y="5724525"/>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i</m:t>
                        </m:r>
                      </m:sub>
                    </m:sSub>
                    <m:r>
                      <a:rPr lang="en-US" altLang="ja-JP" sz="1100">
                        <a:solidFill>
                          <a:schemeClr val="tx1"/>
                        </a:solidFill>
                        <a:effectLst/>
                        <a:latin typeface="Cambria Math"/>
                        <a:ea typeface="+mn-ea"/>
                        <a:cs typeface="+mn-cs"/>
                      </a:rPr>
                      <m:t> = </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i</m:t>
                        </m:r>
                      </m:sub>
                    </m:sSub>
                    <m:f>
                      <m:fPr>
                        <m:ctrlPr>
                          <a:rPr lang="ja-JP" altLang="ja-JP" sz="1100" i="1">
                            <a:solidFill>
                              <a:schemeClr val="tx1"/>
                            </a:solidFill>
                            <a:effectLst/>
                            <a:latin typeface="Cambria Math"/>
                            <a:ea typeface="+mn-ea"/>
                            <a:cs typeface="+mn-cs"/>
                          </a:rPr>
                        </m:ctrlPr>
                      </m:fPr>
                      <m:num>
                        <m:r>
                          <a:rPr lang="en-US" altLang="ja-JP" sz="1100">
                            <a:solidFill>
                              <a:schemeClr val="tx1"/>
                            </a:solidFill>
                            <a:effectLst/>
                            <a:latin typeface="Cambria Math"/>
                            <a:ea typeface="+mn-ea"/>
                            <a:cs typeface="+mn-cs"/>
                          </a:rPr>
                          <m:t>60</m:t>
                        </m:r>
                      </m:num>
                      <m:den>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𝑇</m:t>
                            </m:r>
                          </m:e>
                          <m:sub>
                            <m:r>
                              <m:rPr>
                                <m:sty m:val="p"/>
                              </m:rPr>
                              <a:rPr lang="en-US" altLang="ja-JP" sz="1100">
                                <a:solidFill>
                                  <a:schemeClr val="tx1"/>
                                </a:solidFill>
                                <a:effectLst/>
                                <a:latin typeface="Cambria Math"/>
                                <a:ea typeface="+mn-ea"/>
                                <a:cs typeface="+mn-cs"/>
                              </a:rPr>
                              <m:t>i</m:t>
                            </m:r>
                          </m:sub>
                        </m:sSub>
                      </m:den>
                    </m:f>
                  </m:oMath>
                </m:oMathPara>
              </a14:m>
              <a:endParaRPr kumimoji="1" lang="ja-JP" altLang="en-US" sz="1100"/>
            </a:p>
          </xdr:txBody>
        </xdr:sp>
      </mc:Choice>
      <mc:Fallback xmlns="">
        <xdr:sp macro="" textlink="">
          <xdr:nvSpPr>
            <xdr:cNvPr id="8" name="テキスト ボックス 7"/>
            <xdr:cNvSpPr txBox="1"/>
          </xdr:nvSpPr>
          <xdr:spPr>
            <a:xfrm>
              <a:off x="962025" y="5724525"/>
              <a:ext cx="914400"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  = 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 60</a:t>
              </a:r>
              <a:r>
                <a:rPr lang="ja-JP" altLang="ja-JP" sz="1100" i="0">
                  <a:solidFill>
                    <a:schemeClr val="tx1"/>
                  </a:solidFill>
                  <a:effectLst/>
                  <a:latin typeface="+mn-lt"/>
                  <a:ea typeface="+mn-ea"/>
                  <a:cs typeface="+mn-cs"/>
                </a:rPr>
                <a:t>/</a:t>
              </a:r>
              <a:r>
                <a:rPr lang="en-US" altLang="ja-JP" sz="1100" i="0">
                  <a:solidFill>
                    <a:schemeClr val="tx1"/>
                  </a:solidFill>
                  <a:effectLst/>
                  <a:latin typeface="+mn-lt"/>
                  <a:ea typeface="+mn-ea"/>
                  <a:cs typeface="+mn-cs"/>
                </a:rPr>
                <a:t>𝑇</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i </a:t>
              </a:r>
              <a:endParaRPr kumimoji="1" lang="ja-JP" altLang="en-US" sz="1100"/>
            </a:p>
          </xdr:txBody>
        </xdr:sp>
      </mc:Fallback>
    </mc:AlternateContent>
    <xdr:clientData/>
  </xdr:oneCellAnchor>
  <xdr:oneCellAnchor>
    <xdr:from>
      <xdr:col>1</xdr:col>
      <xdr:colOff>9525</xdr:colOff>
      <xdr:row>39</xdr:row>
      <xdr:rowOff>47625</xdr:rowOff>
    </xdr:from>
    <xdr:ext cx="1587285" cy="275973"/>
    <mc:AlternateContent xmlns:mc="http://schemas.openxmlformats.org/markup-compatibility/2006" xmlns:a14="http://schemas.microsoft.com/office/drawing/2010/main">
      <mc:Choice Requires="a14">
        <xdr:sp macro="" textlink="">
          <xdr:nvSpPr>
            <xdr:cNvPr id="9" name="テキスト ボックス 8"/>
            <xdr:cNvSpPr txBox="1"/>
          </xdr:nvSpPr>
          <xdr:spPr>
            <a:xfrm>
              <a:off x="800100" y="8201025"/>
              <a:ext cx="1587285" cy="275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　</m:t>
                        </m:r>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dN</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i="0">
                            <a:solidFill>
                              <a:schemeClr val="tx1"/>
                            </a:solidFill>
                            <a:effectLst/>
                            <a:latin typeface="Cambria Math"/>
                            <a:ea typeface="+mn-ea"/>
                            <a:cs typeface="+mn-cs"/>
                          </a:rPr>
                          <m:t>s</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s</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a:solidFill>
                              <a:schemeClr val="tx1"/>
                            </a:solidFill>
                            <a:effectLst/>
                            <a:latin typeface="Cambria Math"/>
                            <a:ea typeface="+mn-ea"/>
                            <a:cs typeface="+mn-cs"/>
                          </a:rPr>
                          <m:t>d</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i="0">
                            <a:solidFill>
                              <a:schemeClr val="tx1"/>
                            </a:solidFill>
                            <a:effectLst/>
                            <a:latin typeface="Cambria Math"/>
                            <a:ea typeface="+mn-ea"/>
                            <a:cs typeface="+mn-cs"/>
                          </a:rPr>
                          <m:t>c</m:t>
                        </m:r>
                      </m:sub>
                    </m:sSub>
                  </m:oMath>
                </m:oMathPara>
              </a14:m>
              <a:endParaRPr kumimoji="1" lang="ja-JP" altLang="en-US" sz="1100"/>
            </a:p>
          </xdr:txBody>
        </xdr:sp>
      </mc:Choice>
      <mc:Fallback xmlns="">
        <xdr:sp macro="" textlink="">
          <xdr:nvSpPr>
            <xdr:cNvPr id="9" name="テキスト ボックス 8"/>
            <xdr:cNvSpPr txBox="1"/>
          </xdr:nvSpPr>
          <xdr:spPr>
            <a:xfrm>
              <a:off x="800100" y="8201025"/>
              <a:ext cx="1587285" cy="275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dN=𝑛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s+𝑛</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d</a:t>
              </a:r>
              <a:r>
                <a:rPr lang="ja-JP" altLang="ja-JP" sz="1100" i="0">
                  <a:solidFill>
                    <a:schemeClr val="tx1"/>
                  </a:solidFill>
                  <a:effectLst/>
                  <a:latin typeface="+mn-lt"/>
                  <a:ea typeface="+mn-ea"/>
                  <a:cs typeface="+mn-cs"/>
                </a:rPr>
                <a:t> </a:t>
              </a:r>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a:t>
              </a:r>
              <a:endParaRPr kumimoji="1" lang="ja-JP" altLang="en-US"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333375</xdr:colOff>
      <xdr:row>110</xdr:row>
      <xdr:rowOff>190500</xdr:rowOff>
    </xdr:from>
    <xdr:to>
      <xdr:col>9</xdr:col>
      <xdr:colOff>0</xdr:colOff>
      <xdr:row>154</xdr:row>
      <xdr:rowOff>95250</xdr:rowOff>
    </xdr:to>
    <xdr:pic>
      <xdr:nvPicPr>
        <xdr:cNvPr id="14192"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1974175"/>
          <a:ext cx="6067425" cy="834390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0</xdr:col>
      <xdr:colOff>333375</xdr:colOff>
      <xdr:row>163</xdr:row>
      <xdr:rowOff>0</xdr:rowOff>
    </xdr:from>
    <xdr:to>
      <xdr:col>9</xdr:col>
      <xdr:colOff>0</xdr:colOff>
      <xdr:row>211</xdr:row>
      <xdr:rowOff>152400</xdr:rowOff>
    </xdr:to>
    <xdr:pic>
      <xdr:nvPicPr>
        <xdr:cNvPr id="14193"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32137350"/>
          <a:ext cx="6067425" cy="8382000"/>
        </a:xfrm>
        <a:prstGeom prst="rect">
          <a:avLst/>
        </a:prstGeom>
        <a:solidFill>
          <a:srgbClr val="00B0F0">
            <a:alpha val="61176"/>
          </a:srgbClr>
        </a:solidFill>
        <a:ln w="3175">
          <a:solidFill>
            <a:srgbClr val="000000"/>
          </a:solidFill>
          <a:miter lim="800000"/>
          <a:headEnd/>
          <a:tailEnd/>
        </a:ln>
      </xdr:spPr>
    </xdr:pic>
    <xdr:clientData fLocksWithSheet="0"/>
  </xdr:twoCellAnchor>
  <mc:AlternateContent xmlns:mc="http://schemas.openxmlformats.org/markup-compatibility/2006">
    <mc:Choice xmlns:a14="http://schemas.microsoft.com/office/drawing/2010/main" Requires="a14">
      <xdr:twoCellAnchor editAs="oneCell">
        <xdr:from>
          <xdr:col>0</xdr:col>
          <xdr:colOff>371475</xdr:colOff>
          <xdr:row>57</xdr:row>
          <xdr:rowOff>104775</xdr:rowOff>
        </xdr:from>
        <xdr:to>
          <xdr:col>9</xdr:col>
          <xdr:colOff>66675</xdr:colOff>
          <xdr:row>93</xdr:row>
          <xdr:rowOff>19050</xdr:rowOff>
        </xdr:to>
        <xdr:pic>
          <xdr:nvPicPr>
            <xdr:cNvPr id="14195" name="Picture 179"/>
            <xdr:cNvPicPr>
              <a:picLocks noChangeAspect="1" noChangeArrowheads="1"/>
              <a:extLst>
                <a:ext uri="{84589F7E-364E-4C9E-8A38-B11213B215E9}">
                  <a14:cameraTool cellRange="$L$57:$V$98" spid="_x0000_s14277"/>
                </a:ext>
              </a:extLst>
            </xdr:cNvPicPr>
          </xdr:nvPicPr>
          <xdr:blipFill>
            <a:blip xmlns:r="http://schemas.openxmlformats.org/officeDocument/2006/relationships" r:embed="rId2"/>
            <a:srcRect/>
            <a:stretch>
              <a:fillRect/>
            </a:stretch>
          </xdr:blipFill>
          <xdr:spPr bwMode="auto">
            <a:xfrm>
              <a:off x="371475" y="11610975"/>
              <a:ext cx="6096000" cy="6772275"/>
            </a:xfrm>
            <a:prstGeom prst="rect">
              <a:avLst/>
            </a:prstGeom>
            <a:solidFill>
              <a:srgbClr val="FFFFFF" mc:Ignorable="a14" a14:legacySpreadsheetColorIndex="65"/>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161926</xdr:rowOff>
        </xdr:from>
        <xdr:to>
          <xdr:col>8</xdr:col>
          <xdr:colOff>190500</xdr:colOff>
          <xdr:row>50</xdr:row>
          <xdr:rowOff>13048</xdr:rowOff>
        </xdr:to>
        <xdr:pic>
          <xdr:nvPicPr>
            <xdr:cNvPr id="10" name="図 9"/>
            <xdr:cNvPicPr>
              <a:picLocks noChangeAspect="1" noChangeArrowheads="1"/>
              <a:extLst>
                <a:ext uri="{84589F7E-364E-4C9E-8A38-B11213B215E9}">
                  <a14:cameraTool cellRange="$L$6:$V$47" spid="_x0000_s14278"/>
                </a:ext>
              </a:extLst>
            </xdr:cNvPicPr>
          </xdr:nvPicPr>
          <xdr:blipFill>
            <a:blip xmlns:r="http://schemas.openxmlformats.org/officeDocument/2006/relationships" r:embed="rId3"/>
            <a:srcRect/>
            <a:stretch>
              <a:fillRect/>
            </a:stretch>
          </xdr:blipFill>
          <xdr:spPr bwMode="auto">
            <a:xfrm>
              <a:off x="838200" y="3743326"/>
              <a:ext cx="5172075" cy="617572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package" Target="../embeddings/Microsoft_Excel_Worksheet3.xlsx"/><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package" Target="../embeddings/Microsoft_Excel_Worksheet2.xlsx"/><Relationship Id="rId5" Type="http://schemas.openxmlformats.org/officeDocument/2006/relationships/image" Target="../media/image2.emf"/><Relationship Id="rId4" Type="http://schemas.openxmlformats.org/officeDocument/2006/relationships/package" Target="../embeddings/Microsoft_Excel_Worksheet1.xlsx"/></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51"/>
  <sheetViews>
    <sheetView tabSelected="1" view="pageBreakPreview" zoomScaleNormal="100" zoomScaleSheetLayoutView="100" workbookViewId="0">
      <selection activeCell="A3" sqref="A3:A4"/>
    </sheetView>
  </sheetViews>
  <sheetFormatPr defaultRowHeight="13.5"/>
  <cols>
    <col min="1" max="1" width="13.625" style="1" customWidth="1"/>
    <col min="2" max="2" width="12.5" style="1" customWidth="1"/>
    <col min="3" max="3" width="9.125" style="1" customWidth="1"/>
    <col min="4" max="4" width="6.75" style="1" customWidth="1"/>
    <col min="5" max="5" width="6.875" style="1" customWidth="1"/>
    <col min="6" max="6" width="7.625" style="1" customWidth="1"/>
    <col min="7" max="7" width="10.75" style="1" customWidth="1"/>
    <col min="8" max="8" width="6.5" style="1" customWidth="1"/>
    <col min="9" max="9" width="8.75" style="1" customWidth="1"/>
    <col min="10" max="10" width="6.25" style="1" customWidth="1"/>
    <col min="11" max="11" width="5.625" style="1" customWidth="1"/>
    <col min="12" max="16384" width="9" style="1"/>
  </cols>
  <sheetData>
    <row r="1" spans="1:12" ht="15" customHeight="1" thickBot="1">
      <c r="A1" s="12"/>
      <c r="B1" s="12"/>
      <c r="C1" s="12"/>
      <c r="D1" s="12"/>
      <c r="E1" s="12"/>
      <c r="F1" s="233"/>
      <c r="G1" s="467"/>
      <c r="H1" s="233"/>
      <c r="I1" s="336"/>
      <c r="J1" s="336"/>
    </row>
    <row r="2" spans="1:12" ht="18.75" customHeight="1" thickTop="1" thickBot="1">
      <c r="A2" s="468" t="s">
        <v>194</v>
      </c>
      <c r="B2" s="469"/>
      <c r="C2" s="469"/>
      <c r="D2" s="469"/>
      <c r="E2" s="469"/>
      <c r="F2" s="469"/>
      <c r="G2" s="469"/>
      <c r="H2" s="469"/>
      <c r="I2" s="469"/>
      <c r="J2" s="470"/>
    </row>
    <row r="3" spans="1:12" ht="20.100000000000001" customHeight="1" thickTop="1">
      <c r="A3" s="308" t="s">
        <v>19</v>
      </c>
      <c r="B3" s="310" t="s">
        <v>130</v>
      </c>
      <c r="C3" s="311"/>
      <c r="D3" s="311"/>
      <c r="E3" s="311"/>
      <c r="F3" s="311"/>
      <c r="G3" s="312"/>
      <c r="H3" s="2" t="s">
        <v>159</v>
      </c>
      <c r="I3" s="337"/>
      <c r="J3" s="338"/>
    </row>
    <row r="4" spans="1:12" ht="20.100000000000001" customHeight="1">
      <c r="A4" s="309"/>
      <c r="B4" s="313"/>
      <c r="C4" s="314"/>
      <c r="D4" s="314"/>
      <c r="E4" s="314"/>
      <c r="F4" s="314"/>
      <c r="G4" s="315"/>
      <c r="H4" s="3" t="s">
        <v>31</v>
      </c>
      <c r="I4" s="339"/>
      <c r="J4" s="340"/>
    </row>
    <row r="5" spans="1:12" ht="27" customHeight="1">
      <c r="A5" s="4" t="s">
        <v>20</v>
      </c>
      <c r="B5" s="367"/>
      <c r="C5" s="368"/>
      <c r="D5" s="368"/>
      <c r="E5" s="369"/>
      <c r="F5" s="241" t="s">
        <v>3</v>
      </c>
      <c r="G5" s="357"/>
      <c r="H5" s="358"/>
      <c r="I5" s="358"/>
      <c r="J5" s="359"/>
      <c r="L5" s="5"/>
    </row>
    <row r="6" spans="1:12" ht="27" customHeight="1" thickBot="1">
      <c r="A6" s="6" t="s">
        <v>2</v>
      </c>
      <c r="B6" s="354"/>
      <c r="C6" s="355"/>
      <c r="D6" s="355"/>
      <c r="E6" s="356"/>
      <c r="F6" s="366"/>
      <c r="G6" s="360"/>
      <c r="H6" s="361"/>
      <c r="I6" s="361"/>
      <c r="J6" s="362"/>
      <c r="L6" s="5"/>
    </row>
    <row r="7" spans="1:12" s="12" customFormat="1" ht="27" customHeight="1">
      <c r="A7" s="220" t="s">
        <v>9</v>
      </c>
      <c r="B7" s="370"/>
      <c r="C7" s="371"/>
      <c r="D7" s="371"/>
      <c r="E7" s="371"/>
      <c r="F7" s="347" t="s">
        <v>14</v>
      </c>
      <c r="G7" s="363"/>
      <c r="H7" s="364"/>
      <c r="I7" s="364"/>
      <c r="J7" s="365"/>
    </row>
    <row r="8" spans="1:12" s="12" customFormat="1" ht="20.100000000000001" customHeight="1">
      <c r="A8" s="221" t="s">
        <v>32</v>
      </c>
      <c r="B8" s="13"/>
      <c r="C8" s="14" t="s">
        <v>33</v>
      </c>
      <c r="D8" s="352"/>
      <c r="E8" s="353"/>
      <c r="F8" s="348"/>
      <c r="G8" s="349"/>
      <c r="H8" s="350"/>
      <c r="I8" s="350"/>
      <c r="J8" s="351"/>
    </row>
    <row r="9" spans="1:12" s="12" customFormat="1" ht="39" customHeight="1">
      <c r="A9" s="222" t="s">
        <v>35</v>
      </c>
      <c r="B9" s="372"/>
      <c r="C9" s="373"/>
      <c r="D9" s="373"/>
      <c r="E9" s="373"/>
      <c r="F9" s="373"/>
      <c r="G9" s="373"/>
      <c r="H9" s="373"/>
      <c r="I9" s="373"/>
      <c r="J9" s="374"/>
    </row>
    <row r="10" spans="1:12" ht="20.100000000000001" customHeight="1">
      <c r="A10" s="341" t="s">
        <v>12</v>
      </c>
      <c r="B10" s="142" t="s">
        <v>109</v>
      </c>
      <c r="C10" s="148"/>
      <c r="D10" s="149" t="s">
        <v>24</v>
      </c>
      <c r="E10" s="150"/>
      <c r="F10" s="149" t="s">
        <v>25</v>
      </c>
      <c r="G10" s="150"/>
      <c r="H10" s="151" t="s">
        <v>111</v>
      </c>
      <c r="I10" s="152" t="s">
        <v>26</v>
      </c>
      <c r="J10" s="146"/>
    </row>
    <row r="11" spans="1:12" ht="20.100000000000001" customHeight="1">
      <c r="A11" s="342"/>
      <c r="B11" s="142" t="s">
        <v>110</v>
      </c>
      <c r="C11" s="148"/>
      <c r="D11" s="149" t="s">
        <v>24</v>
      </c>
      <c r="E11" s="150"/>
      <c r="F11" s="149" t="s">
        <v>25</v>
      </c>
      <c r="G11" s="150"/>
      <c r="H11" s="151" t="s">
        <v>111</v>
      </c>
      <c r="I11" s="152"/>
      <c r="J11" s="153"/>
    </row>
    <row r="12" spans="1:12" ht="20.100000000000001" customHeight="1" thickBot="1">
      <c r="A12" s="343"/>
      <c r="B12" s="7" t="s">
        <v>10</v>
      </c>
      <c r="C12" s="344"/>
      <c r="D12" s="345"/>
      <c r="E12" s="346"/>
      <c r="F12" s="321"/>
      <c r="G12" s="322"/>
      <c r="H12" s="322"/>
      <c r="I12" s="322"/>
      <c r="J12" s="323"/>
    </row>
    <row r="13" spans="1:12" ht="3.75" customHeight="1" thickBot="1">
      <c r="A13" s="316"/>
      <c r="B13" s="316"/>
      <c r="C13" s="316"/>
      <c r="D13" s="316"/>
      <c r="E13" s="316"/>
      <c r="F13" s="316"/>
      <c r="G13" s="316"/>
      <c r="H13" s="316"/>
      <c r="I13" s="316"/>
      <c r="J13" s="316"/>
    </row>
    <row r="14" spans="1:12" ht="15" customHeight="1">
      <c r="A14" s="264" t="s">
        <v>195</v>
      </c>
      <c r="B14" s="243" t="s">
        <v>145</v>
      </c>
      <c r="C14" s="244"/>
      <c r="D14" s="244"/>
      <c r="E14" s="245"/>
      <c r="F14" s="274" t="s">
        <v>146</v>
      </c>
      <c r="G14" s="239" t="str">
        <f>IF(AND('1.定格消費電力'!G27&lt;&gt;"",'1.定格消費電力'!G27&lt;='1.定格消費電力'!D29,'1.定格消費電力'!G27&gt;='1.定格消費電力'!E29,'1.定格消費電力'!G25&lt;&gt;""),'1.定格消費電力'!G25,"")</f>
        <v/>
      </c>
      <c r="H14" s="241" t="s">
        <v>138</v>
      </c>
      <c r="I14" s="328" t="s">
        <v>147</v>
      </c>
      <c r="J14" s="329"/>
    </row>
    <row r="15" spans="1:12" ht="15" customHeight="1">
      <c r="A15" s="265"/>
      <c r="B15" s="246"/>
      <c r="C15" s="247"/>
      <c r="D15" s="247"/>
      <c r="E15" s="248"/>
      <c r="F15" s="275"/>
      <c r="G15" s="240"/>
      <c r="H15" s="242"/>
      <c r="I15" s="208">
        <f>+'1.定格消費電力'!D29</f>
        <v>5</v>
      </c>
      <c r="J15" s="209">
        <f>+'1.定格消費電力'!E29</f>
        <v>-10</v>
      </c>
    </row>
    <row r="16" spans="1:12" ht="7.5" customHeight="1">
      <c r="A16" s="265"/>
      <c r="B16" s="270" t="s">
        <v>134</v>
      </c>
      <c r="C16" s="271"/>
      <c r="D16" s="271"/>
      <c r="E16" s="271"/>
      <c r="F16" s="295" t="s">
        <v>16</v>
      </c>
      <c r="G16" s="213"/>
      <c r="H16" s="213"/>
      <c r="I16" s="213"/>
      <c r="J16" s="214"/>
    </row>
    <row r="17" spans="1:10" ht="7.5" customHeight="1">
      <c r="A17" s="265"/>
      <c r="B17" s="272"/>
      <c r="C17" s="273"/>
      <c r="D17" s="273"/>
      <c r="E17" s="273"/>
      <c r="F17" s="296"/>
      <c r="G17" s="215"/>
      <c r="H17" s="215"/>
      <c r="I17" s="215"/>
      <c r="J17" s="216"/>
    </row>
    <row r="18" spans="1:10" ht="15" customHeight="1">
      <c r="A18" s="265"/>
      <c r="B18" s="317" t="s">
        <v>135</v>
      </c>
      <c r="C18" s="258" t="s">
        <v>36</v>
      </c>
      <c r="D18" s="266"/>
      <c r="E18" s="266"/>
      <c r="F18" s="261" t="s">
        <v>69</v>
      </c>
      <c r="G18" s="260" t="str">
        <f>+'3.立上り性能'!I28</f>
        <v/>
      </c>
      <c r="H18" s="241" t="s">
        <v>37</v>
      </c>
      <c r="I18" s="324"/>
      <c r="J18" s="325"/>
    </row>
    <row r="19" spans="1:10" ht="15" customHeight="1">
      <c r="A19" s="265"/>
      <c r="B19" s="318"/>
      <c r="C19" s="266"/>
      <c r="D19" s="266"/>
      <c r="E19" s="266"/>
      <c r="F19" s="262"/>
      <c r="G19" s="260"/>
      <c r="H19" s="242"/>
      <c r="I19" s="326"/>
      <c r="J19" s="327"/>
    </row>
    <row r="20" spans="1:10" ht="15" customHeight="1">
      <c r="A20" s="265"/>
      <c r="B20" s="318"/>
      <c r="C20" s="258" t="s">
        <v>38</v>
      </c>
      <c r="D20" s="259"/>
      <c r="E20" s="259"/>
      <c r="F20" s="262"/>
      <c r="G20" s="260" t="str">
        <f>+'3.立上り性能'!I79</f>
        <v/>
      </c>
      <c r="H20" s="241" t="s">
        <v>37</v>
      </c>
      <c r="I20" s="332"/>
      <c r="J20" s="333"/>
    </row>
    <row r="21" spans="1:10" ht="15" customHeight="1">
      <c r="A21" s="265"/>
      <c r="B21" s="318"/>
      <c r="C21" s="259"/>
      <c r="D21" s="259"/>
      <c r="E21" s="259"/>
      <c r="F21" s="262"/>
      <c r="G21" s="260"/>
      <c r="H21" s="242"/>
      <c r="I21" s="334"/>
      <c r="J21" s="335"/>
    </row>
    <row r="22" spans="1:10" ht="15" customHeight="1">
      <c r="A22" s="265"/>
      <c r="B22" s="318"/>
      <c r="C22" s="258" t="s">
        <v>39</v>
      </c>
      <c r="D22" s="259"/>
      <c r="E22" s="259"/>
      <c r="F22" s="262"/>
      <c r="G22" s="260" t="str">
        <f>+'3.立上り性能'!I131</f>
        <v/>
      </c>
      <c r="H22" s="241" t="s">
        <v>37</v>
      </c>
      <c r="I22" s="332"/>
      <c r="J22" s="333"/>
    </row>
    <row r="23" spans="1:10" ht="15" customHeight="1">
      <c r="A23" s="265"/>
      <c r="B23" s="272"/>
      <c r="C23" s="259"/>
      <c r="D23" s="259"/>
      <c r="E23" s="259"/>
      <c r="F23" s="263"/>
      <c r="G23" s="260"/>
      <c r="H23" s="242"/>
      <c r="I23" s="334"/>
      <c r="J23" s="335"/>
    </row>
    <row r="24" spans="1:10" ht="15" customHeight="1">
      <c r="A24" s="265"/>
      <c r="B24" s="249" t="s">
        <v>136</v>
      </c>
      <c r="C24" s="250"/>
      <c r="D24" s="250"/>
      <c r="E24" s="251"/>
      <c r="F24" s="297" t="s">
        <v>101</v>
      </c>
      <c r="G24" s="382" t="str">
        <f>IF(+'4.調理能力'!G21&lt;&gt;"",+'4.調理能力'!G21,"")</f>
        <v/>
      </c>
      <c r="H24" s="241" t="s">
        <v>103</v>
      </c>
      <c r="I24" s="379" t="s">
        <v>154</v>
      </c>
      <c r="J24" s="376"/>
    </row>
    <row r="25" spans="1:10" ht="15" customHeight="1">
      <c r="A25" s="265"/>
      <c r="B25" s="252"/>
      <c r="C25" s="253"/>
      <c r="D25" s="253"/>
      <c r="E25" s="254"/>
      <c r="F25" s="298"/>
      <c r="G25" s="383"/>
      <c r="H25" s="242"/>
      <c r="I25" s="380"/>
      <c r="J25" s="381"/>
    </row>
    <row r="26" spans="1:10" ht="15" customHeight="1">
      <c r="A26" s="265"/>
      <c r="B26" s="252"/>
      <c r="C26" s="253"/>
      <c r="D26" s="253"/>
      <c r="E26" s="254"/>
      <c r="F26" s="297" t="s">
        <v>102</v>
      </c>
      <c r="G26" s="396" t="str">
        <f>IF(+'4.調理能力'!G23&lt;&gt;"",+'4.調理能力'!G23,"")</f>
        <v/>
      </c>
      <c r="H26" s="241" t="s">
        <v>104</v>
      </c>
      <c r="I26" s="380"/>
      <c r="J26" s="381"/>
    </row>
    <row r="27" spans="1:10" ht="14.25" customHeight="1">
      <c r="A27" s="265"/>
      <c r="B27" s="255"/>
      <c r="C27" s="256"/>
      <c r="D27" s="256"/>
      <c r="E27" s="257"/>
      <c r="F27" s="298"/>
      <c r="G27" s="397"/>
      <c r="H27" s="242"/>
      <c r="I27" s="377"/>
      <c r="J27" s="378"/>
    </row>
    <row r="28" spans="1:10" ht="15" customHeight="1">
      <c r="A28" s="265"/>
      <c r="B28" s="299" t="s">
        <v>137</v>
      </c>
      <c r="C28" s="280" t="s">
        <v>13</v>
      </c>
      <c r="D28" s="281"/>
      <c r="E28" s="282"/>
      <c r="F28" s="297" t="s">
        <v>163</v>
      </c>
      <c r="G28" s="319" t="str">
        <f>+'5.消費電力量'!I17</f>
        <v/>
      </c>
      <c r="H28" s="241" t="s">
        <v>78</v>
      </c>
      <c r="I28" s="330"/>
      <c r="J28" s="331"/>
    </row>
    <row r="29" spans="1:10" ht="15" customHeight="1">
      <c r="A29" s="265"/>
      <c r="B29" s="300"/>
      <c r="C29" s="283"/>
      <c r="D29" s="284"/>
      <c r="E29" s="285"/>
      <c r="F29" s="298"/>
      <c r="G29" s="320"/>
      <c r="H29" s="242"/>
      <c r="I29" s="330"/>
      <c r="J29" s="331"/>
    </row>
    <row r="30" spans="1:10" ht="15" customHeight="1">
      <c r="A30" s="265"/>
      <c r="B30" s="300"/>
      <c r="C30" s="302" t="s">
        <v>100</v>
      </c>
      <c r="D30" s="303"/>
      <c r="E30" s="304"/>
      <c r="F30" s="297" t="s">
        <v>164</v>
      </c>
      <c r="G30" s="319" t="str">
        <f>+'5.消費電力量'!I25</f>
        <v/>
      </c>
      <c r="H30" s="241" t="s">
        <v>78</v>
      </c>
      <c r="I30" s="375"/>
      <c r="J30" s="376"/>
    </row>
    <row r="31" spans="1:10" ht="15" customHeight="1">
      <c r="A31" s="265"/>
      <c r="B31" s="300"/>
      <c r="C31" s="305"/>
      <c r="D31" s="306"/>
      <c r="E31" s="307"/>
      <c r="F31" s="298"/>
      <c r="G31" s="320"/>
      <c r="H31" s="242"/>
      <c r="I31" s="377"/>
      <c r="J31" s="378"/>
    </row>
    <row r="32" spans="1:10" ht="15" customHeight="1">
      <c r="A32" s="265"/>
      <c r="B32" s="300"/>
      <c r="C32" s="280" t="s">
        <v>27</v>
      </c>
      <c r="D32" s="281"/>
      <c r="E32" s="282"/>
      <c r="F32" s="297" t="s">
        <v>165</v>
      </c>
      <c r="G32" s="319" t="str">
        <f>'5.消費電力量'!I35</f>
        <v/>
      </c>
      <c r="H32" s="241" t="s">
        <v>6</v>
      </c>
      <c r="I32" s="330"/>
      <c r="J32" s="331"/>
    </row>
    <row r="33" spans="1:12" ht="15" customHeight="1">
      <c r="A33" s="265"/>
      <c r="B33" s="300"/>
      <c r="C33" s="283"/>
      <c r="D33" s="284"/>
      <c r="E33" s="285"/>
      <c r="F33" s="298"/>
      <c r="G33" s="320"/>
      <c r="H33" s="242"/>
      <c r="I33" s="330"/>
      <c r="J33" s="331"/>
      <c r="L33" s="11"/>
    </row>
    <row r="34" spans="1:12" ht="15" customHeight="1">
      <c r="A34" s="265"/>
      <c r="B34" s="300"/>
      <c r="C34" s="280" t="s">
        <v>158</v>
      </c>
      <c r="D34" s="281"/>
      <c r="E34" s="282"/>
      <c r="F34" s="276" t="s">
        <v>166</v>
      </c>
      <c r="G34" s="392" t="str">
        <f>+'5.消費電力量'!I46</f>
        <v/>
      </c>
      <c r="H34" s="241" t="s">
        <v>105</v>
      </c>
      <c r="I34" s="388" t="str">
        <f>"立上り回数 "&amp;TEXT('5.消費電力量'!I43,"0")&amp;"回/日"</f>
        <v>立上り回数 1回/日</v>
      </c>
      <c r="J34" s="389"/>
      <c r="L34" s="1">
        <f>+'5.消費電力量'!I43</f>
        <v>1</v>
      </c>
    </row>
    <row r="35" spans="1:12" ht="15" customHeight="1">
      <c r="A35" s="265"/>
      <c r="B35" s="301"/>
      <c r="C35" s="283"/>
      <c r="D35" s="284"/>
      <c r="E35" s="285"/>
      <c r="F35" s="277"/>
      <c r="G35" s="393"/>
      <c r="H35" s="242"/>
      <c r="I35" s="390" t="str">
        <f>"調理回数 "&amp;TEXT(+'5.消費電力量'!I44,"0")&amp;"回/日"</f>
        <v>調理回数 1回/日</v>
      </c>
      <c r="J35" s="391"/>
      <c r="L35" s="1">
        <f>+'5.消費電力量'!I44</f>
        <v>1</v>
      </c>
    </row>
    <row r="36" spans="1:12" ht="7.5" customHeight="1">
      <c r="A36" s="265"/>
      <c r="B36" s="270" t="s">
        <v>148</v>
      </c>
      <c r="C36" s="292"/>
      <c r="D36" s="292"/>
      <c r="E36" s="292"/>
      <c r="F36" s="295" t="s">
        <v>16</v>
      </c>
      <c r="G36" s="213"/>
      <c r="H36" s="213"/>
      <c r="I36" s="213"/>
      <c r="J36" s="214"/>
    </row>
    <row r="37" spans="1:12" ht="7.5" customHeight="1">
      <c r="A37" s="265"/>
      <c r="B37" s="293"/>
      <c r="C37" s="294"/>
      <c r="D37" s="294"/>
      <c r="E37" s="294"/>
      <c r="F37" s="296"/>
      <c r="G37" s="215"/>
      <c r="H37" s="215"/>
      <c r="I37" s="215"/>
      <c r="J37" s="216"/>
    </row>
    <row r="38" spans="1:12" ht="15" customHeight="1">
      <c r="A38" s="265"/>
      <c r="B38" s="278" t="s">
        <v>149</v>
      </c>
      <c r="C38" s="286" t="s">
        <v>162</v>
      </c>
      <c r="D38" s="287"/>
      <c r="E38" s="288"/>
      <c r="F38" s="276" t="s">
        <v>59</v>
      </c>
      <c r="G38" s="387" t="str">
        <f>'7.均一性'!D99</f>
        <v/>
      </c>
      <c r="H38" s="394"/>
      <c r="I38" s="324" t="s">
        <v>89</v>
      </c>
      <c r="J38" s="325"/>
    </row>
    <row r="39" spans="1:12" ht="25.5" customHeight="1" thickBot="1">
      <c r="A39" s="265"/>
      <c r="B39" s="279"/>
      <c r="C39" s="289"/>
      <c r="D39" s="290"/>
      <c r="E39" s="291"/>
      <c r="F39" s="384"/>
      <c r="G39" s="387"/>
      <c r="H39" s="395"/>
      <c r="I39" s="385"/>
      <c r="J39" s="386"/>
    </row>
    <row r="40" spans="1:12" s="12" customFormat="1" ht="15" customHeight="1">
      <c r="A40" s="267" t="s">
        <v>155</v>
      </c>
      <c r="B40" s="23"/>
      <c r="C40" s="15"/>
      <c r="D40" s="15"/>
      <c r="E40" s="15"/>
      <c r="F40" s="15"/>
      <c r="G40" s="15"/>
      <c r="H40" s="15"/>
      <c r="I40" s="15"/>
      <c r="J40" s="16"/>
    </row>
    <row r="41" spans="1:12" s="12" customFormat="1" ht="15" customHeight="1">
      <c r="A41" s="268"/>
      <c r="B41" s="24"/>
      <c r="C41" s="18"/>
      <c r="D41" s="18"/>
      <c r="E41" s="18"/>
      <c r="F41" s="18"/>
      <c r="G41" s="18"/>
      <c r="H41" s="18"/>
      <c r="I41" s="18"/>
      <c r="J41" s="19"/>
    </row>
    <row r="42" spans="1:12" s="12" customFormat="1" ht="13.5" customHeight="1">
      <c r="A42" s="268"/>
      <c r="B42" s="17"/>
      <c r="C42" s="18"/>
      <c r="D42" s="18"/>
      <c r="E42" s="18"/>
      <c r="F42" s="18"/>
      <c r="G42" s="18"/>
      <c r="H42" s="18"/>
      <c r="I42" s="18"/>
      <c r="J42" s="19"/>
    </row>
    <row r="43" spans="1:12" s="12" customFormat="1" ht="13.5" customHeight="1">
      <c r="A43" s="268"/>
      <c r="B43" s="17"/>
      <c r="C43" s="18"/>
      <c r="D43" s="18"/>
      <c r="E43" s="18"/>
      <c r="F43" s="18"/>
      <c r="G43" s="18"/>
      <c r="H43" s="18"/>
      <c r="I43" s="18"/>
      <c r="J43" s="19"/>
    </row>
    <row r="44" spans="1:12" s="12" customFormat="1" ht="13.5" customHeight="1">
      <c r="A44" s="268"/>
      <c r="B44" s="17"/>
      <c r="C44" s="18"/>
      <c r="D44" s="18"/>
      <c r="E44" s="18"/>
      <c r="F44" s="18"/>
      <c r="G44" s="18"/>
      <c r="H44" s="18"/>
      <c r="I44" s="18"/>
      <c r="J44" s="19"/>
    </row>
    <row r="45" spans="1:12" s="12" customFormat="1" ht="13.5" customHeight="1">
      <c r="A45" s="268"/>
      <c r="B45" s="17"/>
      <c r="C45" s="18"/>
      <c r="D45" s="18"/>
      <c r="E45" s="18"/>
      <c r="F45" s="18"/>
      <c r="G45" s="18"/>
      <c r="H45" s="18"/>
      <c r="I45" s="18"/>
      <c r="J45" s="19"/>
    </row>
    <row r="46" spans="1:12" s="12" customFormat="1" ht="13.5" customHeight="1">
      <c r="A46" s="268"/>
      <c r="B46" s="17"/>
      <c r="C46" s="18"/>
      <c r="D46" s="18"/>
      <c r="E46" s="18"/>
      <c r="F46" s="18"/>
      <c r="G46" s="18"/>
      <c r="H46" s="18"/>
      <c r="I46" s="18"/>
      <c r="J46" s="19"/>
    </row>
    <row r="47" spans="1:12" s="12" customFormat="1" ht="13.5" customHeight="1">
      <c r="A47" s="268"/>
      <c r="B47" s="17"/>
      <c r="C47" s="18"/>
      <c r="D47" s="18"/>
      <c r="E47" s="18"/>
      <c r="F47" s="18"/>
      <c r="G47" s="18"/>
      <c r="H47" s="18"/>
      <c r="I47" s="18"/>
      <c r="J47" s="19"/>
    </row>
    <row r="48" spans="1:12" s="12" customFormat="1" ht="13.5" customHeight="1">
      <c r="A48" s="268"/>
      <c r="B48" s="17"/>
      <c r="C48" s="18"/>
      <c r="D48" s="18"/>
      <c r="E48" s="18"/>
      <c r="F48" s="18"/>
      <c r="G48" s="18"/>
      <c r="H48" s="18"/>
      <c r="I48" s="18"/>
      <c r="J48" s="19"/>
    </row>
    <row r="49" spans="1:10" s="12" customFormat="1" ht="15" customHeight="1">
      <c r="A49" s="268"/>
      <c r="B49" s="17"/>
      <c r="C49" s="18"/>
      <c r="D49" s="18"/>
      <c r="E49" s="18"/>
      <c r="F49" s="18"/>
      <c r="G49" s="18"/>
      <c r="H49" s="18"/>
      <c r="I49" s="18"/>
      <c r="J49" s="19"/>
    </row>
    <row r="50" spans="1:10" s="12" customFormat="1" ht="15" customHeight="1" thickBot="1">
      <c r="A50" s="269"/>
      <c r="B50" s="20"/>
      <c r="C50" s="21"/>
      <c r="D50" s="21"/>
      <c r="E50" s="21"/>
      <c r="F50" s="21"/>
      <c r="G50" s="21"/>
      <c r="H50" s="21"/>
      <c r="I50" s="21"/>
      <c r="J50" s="22"/>
    </row>
    <row r="51" spans="1:10" ht="7.9" customHeight="1"/>
  </sheetData>
  <sheetProtection password="89E8" sheet="1" scenarios="1" formatCells="0" formatRows="0" insertRows="0" deleteRows="0"/>
  <mergeCells count="81">
    <mergeCell ref="H38:H39"/>
    <mergeCell ref="H30:H31"/>
    <mergeCell ref="F28:F29"/>
    <mergeCell ref="H24:H25"/>
    <mergeCell ref="F26:F27"/>
    <mergeCell ref="G26:G27"/>
    <mergeCell ref="H26:H27"/>
    <mergeCell ref="I30:J31"/>
    <mergeCell ref="I24:J27"/>
    <mergeCell ref="F24:F25"/>
    <mergeCell ref="G24:G25"/>
    <mergeCell ref="F38:F39"/>
    <mergeCell ref="I38:J39"/>
    <mergeCell ref="G38:G39"/>
    <mergeCell ref="I34:J34"/>
    <mergeCell ref="I35:J35"/>
    <mergeCell ref="G34:G35"/>
    <mergeCell ref="H34:H35"/>
    <mergeCell ref="H32:H33"/>
    <mergeCell ref="I32:J33"/>
    <mergeCell ref="G30:G31"/>
    <mergeCell ref="G32:G33"/>
    <mergeCell ref="F30:F31"/>
    <mergeCell ref="I1:J1"/>
    <mergeCell ref="A2:J2"/>
    <mergeCell ref="I3:J3"/>
    <mergeCell ref="I4:J4"/>
    <mergeCell ref="A10:A12"/>
    <mergeCell ref="C12:E12"/>
    <mergeCell ref="F7:F8"/>
    <mergeCell ref="G8:J8"/>
    <mergeCell ref="D8:E8"/>
    <mergeCell ref="B6:E6"/>
    <mergeCell ref="G5:J6"/>
    <mergeCell ref="G7:J7"/>
    <mergeCell ref="F5:F6"/>
    <mergeCell ref="B5:E5"/>
    <mergeCell ref="B7:E7"/>
    <mergeCell ref="B9:J9"/>
    <mergeCell ref="A3:A4"/>
    <mergeCell ref="B3:G4"/>
    <mergeCell ref="A13:J13"/>
    <mergeCell ref="B18:B23"/>
    <mergeCell ref="G28:G29"/>
    <mergeCell ref="F12:J12"/>
    <mergeCell ref="H22:H23"/>
    <mergeCell ref="H18:H19"/>
    <mergeCell ref="I18:J19"/>
    <mergeCell ref="F16:F17"/>
    <mergeCell ref="I14:J14"/>
    <mergeCell ref="I28:J29"/>
    <mergeCell ref="I22:J23"/>
    <mergeCell ref="G22:G23"/>
    <mergeCell ref="I20:J21"/>
    <mergeCell ref="G20:G21"/>
    <mergeCell ref="A14:A39"/>
    <mergeCell ref="C18:E19"/>
    <mergeCell ref="A40:A50"/>
    <mergeCell ref="B16:E17"/>
    <mergeCell ref="F14:F15"/>
    <mergeCell ref="F34:F35"/>
    <mergeCell ref="B38:B39"/>
    <mergeCell ref="C32:E33"/>
    <mergeCell ref="C38:E39"/>
    <mergeCell ref="B36:E37"/>
    <mergeCell ref="F36:F37"/>
    <mergeCell ref="C28:E29"/>
    <mergeCell ref="C34:E35"/>
    <mergeCell ref="F32:F33"/>
    <mergeCell ref="B28:B35"/>
    <mergeCell ref="C30:E31"/>
    <mergeCell ref="G14:G15"/>
    <mergeCell ref="H14:H15"/>
    <mergeCell ref="B14:E15"/>
    <mergeCell ref="B24:E27"/>
    <mergeCell ref="H28:H29"/>
    <mergeCell ref="C22:E23"/>
    <mergeCell ref="G18:G19"/>
    <mergeCell ref="H20:H21"/>
    <mergeCell ref="F18:F23"/>
    <mergeCell ref="C20:E21"/>
  </mergeCells>
  <phoneticPr fontId="3"/>
  <conditionalFormatting sqref="I34:J34">
    <cfRule type="expression" dxfId="8" priority="3" stopIfTrue="1">
      <formula>$L$34&lt;&gt;1</formula>
    </cfRule>
  </conditionalFormatting>
  <conditionalFormatting sqref="I35:J35">
    <cfRule type="expression" dxfId="7" priority="1" stopIfTrue="1">
      <formula>$L$35&lt;&gt;1</formula>
    </cfRule>
  </conditionalFormatting>
  <pageMargins left="0.78740157480314965" right="0.51181102362204722" top="0.59055118110236227" bottom="0.59055118110236227" header="0.19685039370078741" footer="0.19685039370078741"/>
  <pageSetup paperSize="9" orientation="portrait"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2"/>
  <sheetViews>
    <sheetView view="pageBreakPreview" zoomScaleNormal="100" zoomScaleSheetLayoutView="100" workbookViewId="0">
      <selection activeCell="C5" sqref="C5:D5"/>
    </sheetView>
  </sheetViews>
  <sheetFormatPr defaultRowHeight="13.5"/>
  <cols>
    <col min="1" max="1" width="10.375" style="1" customWidth="1"/>
    <col min="2" max="2" width="6.125" style="1" customWidth="1"/>
    <col min="3" max="3" width="9.125" style="1" customWidth="1"/>
    <col min="4" max="4" width="10.875" style="1" customWidth="1"/>
    <col min="5" max="5" width="9.25" style="1" customWidth="1"/>
    <col min="6" max="6" width="8.875" style="1" customWidth="1"/>
    <col min="7" max="8" width="9.125" style="1" customWidth="1"/>
    <col min="9" max="9" width="7.25" style="1" customWidth="1"/>
    <col min="10" max="10" width="8.625" style="1" customWidth="1"/>
    <col min="11" max="11" width="5.625" style="1" customWidth="1"/>
    <col min="12" max="16384" width="9" style="1"/>
  </cols>
  <sheetData>
    <row r="1" spans="1:10" ht="15" customHeight="1" thickBot="1"/>
    <row r="2" spans="1:10" s="25" customFormat="1" ht="19.5" customHeight="1" thickBot="1">
      <c r="A2" s="403" t="str">
        <f>+表紙!A2</f>
        <v>業務用厨房熱機器等性能測定結果　【電気機器】</v>
      </c>
      <c r="B2" s="404"/>
      <c r="C2" s="404"/>
      <c r="D2" s="404"/>
      <c r="E2" s="404"/>
      <c r="F2" s="404"/>
      <c r="G2" s="404"/>
      <c r="H2" s="404"/>
      <c r="I2" s="404"/>
      <c r="J2" s="405"/>
    </row>
    <row r="3" spans="1:10" s="25" customFormat="1" ht="28.5" customHeight="1" thickTop="1">
      <c r="A3" s="26" t="s">
        <v>196</v>
      </c>
      <c r="B3" s="413" t="str">
        <f>表紙!B3&amp;"　　　　　　　（１．定格消費電力）"</f>
        <v>スチームコンベクションオーブン　　　　　　　（１．定格消費電力）</v>
      </c>
      <c r="C3" s="414"/>
      <c r="D3" s="414"/>
      <c r="E3" s="414"/>
      <c r="F3" s="414"/>
      <c r="G3" s="414"/>
      <c r="H3" s="414"/>
      <c r="I3" s="414"/>
      <c r="J3" s="415"/>
    </row>
    <row r="4" spans="1:10" s="25" customFormat="1" ht="20.100000000000001" customHeight="1" thickBot="1">
      <c r="A4" s="6" t="s">
        <v>2</v>
      </c>
      <c r="B4" s="406" t="str">
        <f>IF(表紙!$B$6=0,"",表紙!$B$6)</f>
        <v/>
      </c>
      <c r="C4" s="406"/>
      <c r="D4" s="407"/>
      <c r="E4" s="408"/>
      <c r="F4" s="229" t="s">
        <v>3</v>
      </c>
      <c r="G4" s="409" t="str">
        <f>IF(表紙!$G$5=0,"",表紙!$G$5)</f>
        <v/>
      </c>
      <c r="H4" s="410"/>
      <c r="I4" s="410"/>
      <c r="J4" s="411"/>
    </row>
    <row r="5" spans="1:10" s="25" customFormat="1" ht="15" customHeight="1" thickBot="1">
      <c r="A5" s="416" t="s">
        <v>34</v>
      </c>
      <c r="B5" s="417"/>
      <c r="C5" s="412"/>
      <c r="D5" s="412"/>
      <c r="E5" s="116" t="s">
        <v>139</v>
      </c>
      <c r="F5" s="218"/>
      <c r="G5" s="115" t="s">
        <v>22</v>
      </c>
      <c r="H5" s="218"/>
      <c r="I5" s="116" t="s">
        <v>23</v>
      </c>
      <c r="J5" s="219"/>
    </row>
    <row r="6" spans="1:10" s="25" customFormat="1" ht="15" customHeight="1">
      <c r="A6" s="30"/>
      <c r="B6" s="182"/>
      <c r="C6" s="28"/>
      <c r="D6" s="28"/>
      <c r="E6" s="28"/>
      <c r="F6" s="28"/>
      <c r="G6" s="28"/>
      <c r="H6" s="28"/>
      <c r="I6" s="28"/>
      <c r="J6" s="29"/>
    </row>
    <row r="7" spans="1:10" s="25" customFormat="1" ht="15" customHeight="1">
      <c r="A7" s="30"/>
      <c r="B7" s="182" t="s">
        <v>15</v>
      </c>
      <c r="C7" s="28"/>
      <c r="D7" s="28"/>
      <c r="E7" s="28"/>
      <c r="F7" s="28"/>
      <c r="G7" s="28"/>
      <c r="H7" s="28"/>
      <c r="I7" s="28"/>
      <c r="J7" s="29"/>
    </row>
    <row r="8" spans="1:10" s="25" customFormat="1" ht="15" customHeight="1">
      <c r="A8" s="30"/>
      <c r="B8" s="398" t="s">
        <v>167</v>
      </c>
      <c r="C8" s="398"/>
      <c r="D8" s="398"/>
      <c r="E8" s="398"/>
      <c r="F8" s="398"/>
      <c r="G8" s="398"/>
      <c r="H8" s="398"/>
      <c r="I8" s="398"/>
      <c r="J8" s="29"/>
    </row>
    <row r="9" spans="1:10" s="25" customFormat="1" ht="15" customHeight="1">
      <c r="A9" s="183"/>
      <c r="B9" s="398"/>
      <c r="C9" s="398"/>
      <c r="D9" s="398"/>
      <c r="E9" s="398"/>
      <c r="F9" s="398"/>
      <c r="G9" s="398"/>
      <c r="H9" s="398"/>
      <c r="I9" s="398"/>
      <c r="J9" s="29"/>
    </row>
    <row r="10" spans="1:10" s="25" customFormat="1" ht="18.75" customHeight="1">
      <c r="A10" s="30"/>
      <c r="B10" s="223" t="s">
        <v>168</v>
      </c>
      <c r="C10" s="80"/>
      <c r="D10" s="80"/>
      <c r="E10" s="80"/>
      <c r="F10" s="80"/>
      <c r="G10" s="80"/>
      <c r="H10" s="80"/>
      <c r="I10" s="80"/>
      <c r="J10" s="29"/>
    </row>
    <row r="11" spans="1:10" s="25" customFormat="1" ht="18" customHeight="1">
      <c r="A11" s="30"/>
      <c r="B11" s="399" t="s">
        <v>169</v>
      </c>
      <c r="C11" s="399"/>
      <c r="D11" s="399"/>
      <c r="E11" s="399"/>
      <c r="F11" s="399"/>
      <c r="G11" s="399"/>
      <c r="H11" s="399"/>
      <c r="I11" s="399"/>
      <c r="J11" s="29"/>
    </row>
    <row r="12" spans="1:10" s="25" customFormat="1" ht="18" customHeight="1">
      <c r="A12" s="30"/>
      <c r="B12" s="399"/>
      <c r="C12" s="399"/>
      <c r="D12" s="399"/>
      <c r="E12" s="399"/>
      <c r="F12" s="399"/>
      <c r="G12" s="399"/>
      <c r="H12" s="399"/>
      <c r="I12" s="399"/>
      <c r="J12" s="29"/>
    </row>
    <row r="13" spans="1:10" s="25" customFormat="1" ht="18" customHeight="1">
      <c r="A13" s="30"/>
      <c r="B13" s="399"/>
      <c r="C13" s="399"/>
      <c r="D13" s="399"/>
      <c r="E13" s="399"/>
      <c r="F13" s="399"/>
      <c r="G13" s="399"/>
      <c r="H13" s="399"/>
      <c r="I13" s="399"/>
      <c r="J13" s="29"/>
    </row>
    <row r="14" spans="1:10" s="25" customFormat="1" ht="18" customHeight="1">
      <c r="A14" s="30"/>
      <c r="B14" s="399"/>
      <c r="C14" s="399"/>
      <c r="D14" s="399"/>
      <c r="E14" s="399"/>
      <c r="F14" s="399"/>
      <c r="G14" s="399"/>
      <c r="H14" s="399"/>
      <c r="I14" s="399"/>
      <c r="J14" s="29"/>
    </row>
    <row r="15" spans="1:10" s="25" customFormat="1" ht="18" customHeight="1">
      <c r="A15" s="30"/>
      <c r="B15" s="399"/>
      <c r="C15" s="399"/>
      <c r="D15" s="399"/>
      <c r="E15" s="399"/>
      <c r="F15" s="399"/>
      <c r="G15" s="399"/>
      <c r="H15" s="399"/>
      <c r="I15" s="399"/>
      <c r="J15" s="29"/>
    </row>
    <row r="16" spans="1:10" s="25" customFormat="1" ht="18" customHeight="1">
      <c r="A16" s="30"/>
      <c r="B16" s="399"/>
      <c r="C16" s="399"/>
      <c r="D16" s="399"/>
      <c r="E16" s="399"/>
      <c r="F16" s="399"/>
      <c r="G16" s="399"/>
      <c r="H16" s="399"/>
      <c r="I16" s="399"/>
      <c r="J16" s="29"/>
    </row>
    <row r="17" spans="1:13" s="25" customFormat="1" ht="15" customHeight="1">
      <c r="A17" s="189"/>
      <c r="B17" s="199"/>
      <c r="C17" s="199"/>
      <c r="D17" s="199"/>
      <c r="G17" s="28"/>
      <c r="H17" s="28"/>
      <c r="I17" s="28"/>
      <c r="J17" s="29"/>
    </row>
    <row r="18" spans="1:13" s="25" customFormat="1" ht="18.75" customHeight="1">
      <c r="A18" s="30"/>
      <c r="B18" s="28"/>
      <c r="C18" s="28"/>
      <c r="D18" s="28"/>
      <c r="E18" s="28"/>
      <c r="F18" s="28"/>
      <c r="G18" s="9"/>
      <c r="H18" s="9"/>
      <c r="I18" s="28"/>
      <c r="J18" s="29"/>
    </row>
    <row r="19" spans="1:13" s="25" customFormat="1" ht="17.25" customHeight="1">
      <c r="A19" s="30"/>
      <c r="B19" s="232" t="s">
        <v>189</v>
      </c>
      <c r="C19" s="28"/>
      <c r="D19" s="28"/>
      <c r="E19" s="28"/>
      <c r="F19" s="63" t="s">
        <v>150</v>
      </c>
      <c r="G19" s="234"/>
      <c r="H19" s="141" t="s">
        <v>112</v>
      </c>
      <c r="I19" s="141" t="s">
        <v>66</v>
      </c>
      <c r="J19" s="37"/>
      <c r="M19" s="28"/>
    </row>
    <row r="20" spans="1:13" s="25" customFormat="1" ht="17.25" customHeight="1">
      <c r="A20" s="30"/>
      <c r="B20" s="232" t="s">
        <v>190</v>
      </c>
      <c r="C20" s="28"/>
      <c r="D20" s="28"/>
      <c r="E20" s="28"/>
      <c r="F20" s="63" t="s">
        <v>150</v>
      </c>
      <c r="G20" s="234"/>
      <c r="H20" s="141" t="s">
        <v>112</v>
      </c>
      <c r="I20" s="141" t="s">
        <v>66</v>
      </c>
      <c r="J20" s="37"/>
      <c r="M20" s="28"/>
    </row>
    <row r="21" spans="1:13" s="25" customFormat="1" ht="17.25" customHeight="1">
      <c r="A21" s="30"/>
      <c r="B21" s="232" t="s">
        <v>191</v>
      </c>
      <c r="C21" s="28"/>
      <c r="D21" s="28"/>
      <c r="E21" s="28"/>
      <c r="F21" s="63" t="s">
        <v>150</v>
      </c>
      <c r="G21" s="234"/>
      <c r="H21" s="141" t="s">
        <v>112</v>
      </c>
      <c r="I21" s="141" t="s">
        <v>66</v>
      </c>
      <c r="J21" s="37"/>
      <c r="M21" s="28"/>
    </row>
    <row r="22" spans="1:13" s="25" customFormat="1" ht="4.5" customHeight="1" thickBot="1">
      <c r="A22" s="30"/>
      <c r="B22" s="232"/>
      <c r="C22" s="28"/>
      <c r="D22" s="28"/>
      <c r="E22" s="28"/>
      <c r="F22" s="190"/>
      <c r="G22" s="191"/>
      <c r="H22" s="192"/>
      <c r="I22" s="192"/>
      <c r="J22" s="37"/>
      <c r="M22" s="28"/>
    </row>
    <row r="23" spans="1:13" s="25" customFormat="1" ht="17.25" customHeight="1" thickBot="1">
      <c r="A23" s="30"/>
      <c r="B23" s="232" t="s">
        <v>192</v>
      </c>
      <c r="C23" s="28"/>
      <c r="D23" s="28"/>
      <c r="E23" s="28"/>
      <c r="F23" s="63" t="s">
        <v>193</v>
      </c>
      <c r="G23" s="217" t="str">
        <f>IF(COUNTBLANK(G19:G21)=0,MAX(G19:G21),"")</f>
        <v/>
      </c>
      <c r="H23" s="141" t="s">
        <v>112</v>
      </c>
      <c r="I23" s="141" t="s">
        <v>66</v>
      </c>
      <c r="J23" s="37"/>
      <c r="M23" s="28"/>
    </row>
    <row r="24" spans="1:13" s="25" customFormat="1" ht="3.75" customHeight="1">
      <c r="A24" s="30"/>
      <c r="B24" s="10"/>
      <c r="C24" s="28"/>
      <c r="D24" s="28"/>
      <c r="E24" s="28"/>
      <c r="F24" s="80"/>
      <c r="G24" s="102"/>
      <c r="H24" s="62"/>
      <c r="I24" s="62"/>
      <c r="J24" s="37"/>
      <c r="M24" s="40"/>
    </row>
    <row r="25" spans="1:13" s="25" customFormat="1" ht="30" customHeight="1">
      <c r="A25" s="30"/>
      <c r="B25" s="28" t="s">
        <v>140</v>
      </c>
      <c r="C25" s="28"/>
      <c r="D25" s="28"/>
      <c r="E25" s="186"/>
      <c r="F25" s="63" t="s">
        <v>141</v>
      </c>
      <c r="G25" s="235"/>
      <c r="H25" s="141" t="s">
        <v>112</v>
      </c>
      <c r="I25" s="141" t="s">
        <v>66</v>
      </c>
      <c r="J25" s="37"/>
    </row>
    <row r="26" spans="1:13" ht="3.75" customHeight="1" thickBot="1">
      <c r="A26" s="54"/>
      <c r="B26" s="9"/>
      <c r="C26" s="5"/>
      <c r="D26" s="9"/>
      <c r="E26" s="5"/>
      <c r="F26" s="49"/>
      <c r="G26" s="187"/>
      <c r="H26" s="9"/>
      <c r="I26" s="9"/>
      <c r="J26" s="29"/>
    </row>
    <row r="27" spans="1:13" ht="16.5" customHeight="1" thickBot="1">
      <c r="A27" s="54"/>
      <c r="B27" s="401" t="s">
        <v>157</v>
      </c>
      <c r="C27" s="402"/>
      <c r="D27" s="402"/>
      <c r="E27" s="402"/>
      <c r="F27" s="63" t="s">
        <v>142</v>
      </c>
      <c r="G27" s="193" t="str">
        <f>IF(OR(G25="",G23=""),"",(G23/G25)*100-100)</f>
        <v/>
      </c>
      <c r="H27" s="46" t="s">
        <v>143</v>
      </c>
      <c r="I27" s="46"/>
      <c r="J27" s="188"/>
    </row>
    <row r="28" spans="1:13" ht="15" customHeight="1">
      <c r="A28" s="54"/>
      <c r="B28" s="402"/>
      <c r="C28" s="402"/>
      <c r="D28" s="402"/>
      <c r="E28" s="402"/>
      <c r="F28" s="63"/>
      <c r="G28" s="198"/>
      <c r="H28" s="198"/>
      <c r="I28" s="46"/>
      <c r="J28" s="188"/>
    </row>
    <row r="29" spans="1:13" ht="16.5" customHeight="1">
      <c r="A29" s="54"/>
      <c r="B29" s="400" t="s">
        <v>147</v>
      </c>
      <c r="C29" s="400"/>
      <c r="D29" s="184">
        <v>5</v>
      </c>
      <c r="E29" s="185">
        <v>-10</v>
      </c>
      <c r="F29" s="63"/>
      <c r="G29" s="198"/>
      <c r="H29" s="198"/>
      <c r="I29" s="46"/>
      <c r="J29" s="188"/>
    </row>
    <row r="30" spans="1:13" ht="6" customHeight="1">
      <c r="A30" s="54"/>
      <c r="B30" s="227"/>
      <c r="C30" s="227"/>
      <c r="D30" s="184"/>
      <c r="E30" s="185"/>
      <c r="F30" s="63"/>
      <c r="G30" s="198"/>
      <c r="H30" s="198"/>
      <c r="I30" s="46"/>
      <c r="J30" s="188"/>
    </row>
    <row r="31" spans="1:13" ht="15" customHeight="1">
      <c r="A31" s="54"/>
      <c r="B31" s="46" t="s">
        <v>1</v>
      </c>
      <c r="C31" s="9"/>
      <c r="D31" s="9"/>
      <c r="E31" s="9"/>
      <c r="F31" s="9"/>
      <c r="G31" s="9"/>
      <c r="H31" s="9"/>
      <c r="I31" s="28"/>
      <c r="J31" s="29"/>
    </row>
    <row r="32" spans="1:13" ht="15" customHeight="1">
      <c r="A32" s="54"/>
      <c r="B32" s="28"/>
      <c r="C32" s="9"/>
      <c r="D32" s="9"/>
      <c r="E32" s="9"/>
      <c r="F32" s="9"/>
      <c r="G32" s="9"/>
      <c r="H32" s="9"/>
      <c r="I32" s="28"/>
      <c r="J32" s="29"/>
    </row>
    <row r="33" spans="1:19" ht="15" customHeight="1">
      <c r="A33" s="54"/>
      <c r="B33" s="28"/>
      <c r="C33" s="9"/>
      <c r="D33" s="9"/>
      <c r="E33" s="9"/>
      <c r="F33" s="9"/>
      <c r="G33" s="9"/>
      <c r="H33" s="9"/>
      <c r="I33" s="28"/>
      <c r="J33" s="29"/>
    </row>
    <row r="34" spans="1:19" ht="15" customHeight="1">
      <c r="A34" s="54"/>
      <c r="B34" s="28"/>
      <c r="C34" s="9"/>
      <c r="D34" s="9"/>
      <c r="E34" s="9"/>
      <c r="F34" s="9"/>
      <c r="G34" s="9"/>
      <c r="H34" s="9"/>
      <c r="I34" s="28"/>
      <c r="J34" s="29"/>
    </row>
    <row r="35" spans="1:19" ht="15" customHeight="1">
      <c r="A35" s="54"/>
      <c r="B35" s="28"/>
      <c r="C35" s="9"/>
      <c r="D35" s="9"/>
      <c r="E35" s="9"/>
      <c r="F35" s="9"/>
      <c r="G35" s="9"/>
      <c r="H35" s="9"/>
      <c r="I35" s="28"/>
      <c r="J35" s="29"/>
    </row>
    <row r="36" spans="1:19" ht="15" customHeight="1">
      <c r="A36" s="54"/>
      <c r="B36" s="28"/>
      <c r="C36" s="9"/>
      <c r="D36" s="9"/>
      <c r="E36" s="9"/>
      <c r="F36" s="9"/>
      <c r="G36" s="9"/>
      <c r="H36" s="9"/>
      <c r="I36" s="28"/>
      <c r="J36" s="29"/>
      <c r="S36" s="40"/>
    </row>
    <row r="37" spans="1:19" ht="15" customHeight="1">
      <c r="A37" s="54"/>
      <c r="B37" s="28"/>
      <c r="C37" s="9"/>
      <c r="D37" s="9"/>
      <c r="E37" s="9"/>
      <c r="F37" s="9"/>
      <c r="G37" s="9"/>
      <c r="H37" s="9"/>
      <c r="I37" s="28"/>
      <c r="J37" s="29"/>
    </row>
    <row r="38" spans="1:19" ht="15" customHeight="1">
      <c r="A38" s="54"/>
      <c r="B38" s="28"/>
      <c r="C38" s="28"/>
      <c r="D38" s="28"/>
      <c r="E38" s="28"/>
      <c r="F38" s="28"/>
      <c r="G38" s="28"/>
      <c r="H38" s="28"/>
      <c r="I38" s="28"/>
      <c r="J38" s="29"/>
    </row>
    <row r="39" spans="1:19" ht="15" customHeight="1">
      <c r="A39" s="54"/>
      <c r="B39" s="28"/>
      <c r="C39" s="28"/>
      <c r="D39" s="28"/>
      <c r="E39" s="28"/>
      <c r="F39" s="28"/>
      <c r="G39" s="28"/>
      <c r="H39" s="28"/>
      <c r="I39" s="28"/>
      <c r="J39" s="29"/>
    </row>
    <row r="40" spans="1:19" ht="15" customHeight="1">
      <c r="A40" s="54"/>
      <c r="B40" s="28"/>
      <c r="C40" s="5"/>
      <c r="D40" s="28"/>
      <c r="E40" s="28"/>
      <c r="F40" s="28"/>
      <c r="G40" s="28"/>
      <c r="H40" s="28"/>
      <c r="I40" s="28"/>
      <c r="J40" s="29"/>
    </row>
    <row r="41" spans="1:19" ht="12" customHeight="1">
      <c r="A41" s="54"/>
      <c r="B41" s="46" t="s">
        <v>144</v>
      </c>
      <c r="C41" s="5"/>
      <c r="D41" s="28"/>
      <c r="E41" s="28"/>
      <c r="F41" s="28"/>
      <c r="G41" s="28"/>
      <c r="H41" s="28"/>
      <c r="I41" s="28"/>
      <c r="J41" s="29"/>
    </row>
    <row r="42" spans="1:19" ht="15" customHeight="1">
      <c r="A42" s="54"/>
      <c r="B42" s="5"/>
      <c r="C42" s="28"/>
      <c r="D42" s="28"/>
      <c r="E42" s="28"/>
      <c r="F42" s="28"/>
      <c r="G42" s="28"/>
      <c r="H42" s="28"/>
      <c r="I42" s="28"/>
      <c r="J42" s="29"/>
    </row>
    <row r="43" spans="1:19" ht="15" customHeight="1">
      <c r="A43" s="54"/>
      <c r="B43" s="28"/>
      <c r="C43" s="28"/>
      <c r="D43" s="28"/>
      <c r="E43" s="28"/>
      <c r="F43" s="28"/>
      <c r="G43" s="28"/>
      <c r="H43" s="28"/>
      <c r="I43" s="28"/>
      <c r="J43" s="29"/>
    </row>
    <row r="44" spans="1:19" ht="15" customHeight="1">
      <c r="A44" s="54"/>
      <c r="B44" s="28"/>
      <c r="C44" s="28"/>
      <c r="D44" s="28"/>
      <c r="E44" s="28"/>
      <c r="F44" s="28"/>
      <c r="G44" s="28"/>
      <c r="H44" s="28"/>
      <c r="I44" s="28"/>
      <c r="J44" s="29"/>
    </row>
    <row r="45" spans="1:19" ht="15" customHeight="1">
      <c r="A45" s="54"/>
      <c r="B45" s="28"/>
      <c r="C45" s="28"/>
      <c r="D45" s="28"/>
      <c r="E45" s="28"/>
      <c r="F45" s="28"/>
      <c r="G45" s="28"/>
      <c r="H45" s="28"/>
      <c r="I45" s="28"/>
      <c r="J45" s="29"/>
    </row>
    <row r="46" spans="1:19" ht="15" customHeight="1">
      <c r="A46" s="54"/>
      <c r="B46" s="28"/>
      <c r="C46" s="28"/>
      <c r="D46" s="28"/>
      <c r="E46" s="28"/>
      <c r="F46" s="28"/>
      <c r="G46" s="28"/>
      <c r="H46" s="28"/>
      <c r="I46" s="28"/>
      <c r="J46" s="29"/>
    </row>
    <row r="47" spans="1:19" ht="15" customHeight="1">
      <c r="A47" s="54"/>
      <c r="B47" s="28"/>
      <c r="C47" s="28"/>
      <c r="D47" s="28"/>
      <c r="E47" s="28"/>
      <c r="F47" s="28"/>
      <c r="G47" s="28"/>
      <c r="H47" s="28"/>
      <c r="I47" s="28"/>
      <c r="J47" s="29"/>
    </row>
    <row r="48" spans="1:19" ht="15" customHeight="1">
      <c r="A48" s="54"/>
      <c r="B48" s="28"/>
      <c r="C48" s="28"/>
      <c r="D48" s="28"/>
      <c r="E48" s="28"/>
      <c r="F48" s="28"/>
      <c r="G48" s="28"/>
      <c r="H48" s="28"/>
      <c r="I48" s="28"/>
      <c r="J48" s="29"/>
    </row>
    <row r="49" spans="1:10" ht="15" customHeight="1">
      <c r="A49" s="54"/>
      <c r="B49" s="28"/>
      <c r="C49" s="28"/>
      <c r="D49" s="28"/>
      <c r="E49" s="28"/>
      <c r="F49" s="28"/>
      <c r="G49" s="28"/>
      <c r="H49" s="28"/>
      <c r="I49" s="28"/>
      <c r="J49" s="29"/>
    </row>
    <row r="50" spans="1:10" ht="15" customHeight="1">
      <c r="A50" s="54"/>
      <c r="B50" s="28"/>
      <c r="C50" s="28"/>
      <c r="D50" s="28"/>
      <c r="E50" s="28"/>
      <c r="F50" s="28"/>
      <c r="G50" s="28"/>
      <c r="H50" s="28"/>
      <c r="I50" s="28"/>
      <c r="J50" s="29"/>
    </row>
    <row r="51" spans="1:10" s="25" customFormat="1" ht="15" customHeight="1" thickBot="1">
      <c r="A51" s="96"/>
      <c r="B51" s="97"/>
      <c r="C51" s="97"/>
      <c r="D51" s="97"/>
      <c r="E51" s="97"/>
      <c r="F51" s="97"/>
      <c r="G51" s="97"/>
      <c r="H51" s="97"/>
      <c r="I51" s="97"/>
      <c r="J51" s="98"/>
    </row>
    <row r="52" spans="1:10" ht="8.4499999999999993" customHeight="1">
      <c r="A52" s="5"/>
      <c r="B52" s="5"/>
      <c r="C52" s="5"/>
      <c r="D52" s="5"/>
      <c r="E52" s="5"/>
      <c r="F52" s="5"/>
      <c r="G52" s="5"/>
      <c r="H52" s="5"/>
      <c r="I52" s="5"/>
      <c r="J52" s="5"/>
    </row>
  </sheetData>
  <sheetProtection password="89E8" sheet="1" objects="1" scenarios="1" selectLockedCells="1"/>
  <mergeCells count="10">
    <mergeCell ref="B8:I9"/>
    <mergeCell ref="B11:I16"/>
    <mergeCell ref="B29:C29"/>
    <mergeCell ref="B27:E28"/>
    <mergeCell ref="A2:J2"/>
    <mergeCell ref="B4:E4"/>
    <mergeCell ref="G4:J4"/>
    <mergeCell ref="C5:D5"/>
    <mergeCell ref="B3:J3"/>
    <mergeCell ref="A5:B5"/>
  </mergeCells>
  <phoneticPr fontId="3"/>
  <conditionalFormatting sqref="H28:H30">
    <cfRule type="expression" dxfId="6" priority="7" stopIfTrue="1">
      <formula>OR(+$H$27&gt;$D$29,$H$27&lt;$E$29)</formula>
    </cfRule>
  </conditionalFormatting>
  <conditionalFormatting sqref="G27:G30">
    <cfRule type="expression" dxfId="5" priority="8" stopIfTrue="1">
      <formula>OR(+$G$27&gt;$D$29,$G$27&lt;$E$29)</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154"/>
  <sheetViews>
    <sheetView view="pageBreakPreview" zoomScaleNormal="100" zoomScaleSheetLayoutView="100" workbookViewId="0">
      <selection activeCell="C5" sqref="C5:D5"/>
    </sheetView>
  </sheetViews>
  <sheetFormatPr defaultRowHeight="13.5"/>
  <cols>
    <col min="1" max="1" width="10.375" style="1" customWidth="1"/>
    <col min="2" max="2" width="6.125" style="1" customWidth="1"/>
    <col min="3" max="3" width="9.125" style="1" customWidth="1"/>
    <col min="4" max="4" width="12.25" style="1" customWidth="1"/>
    <col min="5" max="5" width="5.125" style="1" customWidth="1"/>
    <col min="6" max="6" width="5.75" style="1" customWidth="1"/>
    <col min="7" max="7" width="7.75" style="1" customWidth="1"/>
    <col min="8" max="9" width="8.75" style="1" customWidth="1"/>
    <col min="10" max="10" width="7.75" style="1" customWidth="1"/>
    <col min="11" max="11" width="7.125" style="1" customWidth="1"/>
    <col min="12" max="12" width="5.625" style="1" customWidth="1"/>
    <col min="13" max="16384" width="9" style="1"/>
  </cols>
  <sheetData>
    <row r="1" spans="1:11" ht="15" customHeight="1" thickBot="1"/>
    <row r="2" spans="1:11" s="25" customFormat="1" ht="19.5" customHeight="1" thickBot="1">
      <c r="A2" s="403" t="str">
        <f>+表紙!A2</f>
        <v>業務用厨房熱機器等性能測定結果　【電気機器】</v>
      </c>
      <c r="B2" s="404"/>
      <c r="C2" s="404"/>
      <c r="D2" s="404"/>
      <c r="E2" s="404"/>
      <c r="F2" s="404"/>
      <c r="G2" s="404"/>
      <c r="H2" s="404"/>
      <c r="I2" s="404"/>
      <c r="J2" s="404"/>
      <c r="K2" s="405"/>
    </row>
    <row r="3" spans="1:11" s="25" customFormat="1" ht="33.75" customHeight="1" thickTop="1">
      <c r="A3" s="26" t="s">
        <v>196</v>
      </c>
      <c r="B3" s="428" t="str">
        <f>+表紙!B3</f>
        <v>スチームコンベクションオーブン</v>
      </c>
      <c r="C3" s="429"/>
      <c r="D3" s="429"/>
      <c r="E3" s="429"/>
      <c r="F3" s="429"/>
      <c r="G3" s="429"/>
      <c r="H3" s="430" t="s">
        <v>131</v>
      </c>
      <c r="I3" s="430"/>
      <c r="J3" s="430"/>
      <c r="K3" s="431"/>
    </row>
    <row r="4" spans="1:11" s="25" customFormat="1" ht="20.100000000000001" customHeight="1" thickBot="1">
      <c r="A4" s="6" t="s">
        <v>2</v>
      </c>
      <c r="B4" s="406" t="str">
        <f>IF(表紙!$B$6=0,"",表紙!$B$6)</f>
        <v/>
      </c>
      <c r="C4" s="406"/>
      <c r="D4" s="407"/>
      <c r="E4" s="407"/>
      <c r="F4" s="408"/>
      <c r="G4" s="229" t="s">
        <v>3</v>
      </c>
      <c r="H4" s="409" t="str">
        <f>IF(表紙!$G$5=0,"",表紙!$G$5)</f>
        <v/>
      </c>
      <c r="I4" s="410"/>
      <c r="J4" s="410"/>
      <c r="K4" s="411"/>
    </row>
    <row r="5" spans="1:11" s="25" customFormat="1" ht="15" customHeight="1">
      <c r="A5" s="27" t="s">
        <v>17</v>
      </c>
      <c r="B5" s="426" t="s">
        <v>34</v>
      </c>
      <c r="C5" s="419"/>
      <c r="D5" s="419"/>
      <c r="E5" s="420" t="s">
        <v>30</v>
      </c>
      <c r="F5" s="421"/>
      <c r="G5" s="65"/>
      <c r="H5" s="426" t="s">
        <v>22</v>
      </c>
      <c r="I5" s="65"/>
      <c r="J5" s="433" t="s">
        <v>108</v>
      </c>
      <c r="K5" s="67"/>
    </row>
    <row r="6" spans="1:11" s="25" customFormat="1" ht="15" customHeight="1" thickBot="1">
      <c r="A6" s="6" t="s">
        <v>18</v>
      </c>
      <c r="B6" s="427"/>
      <c r="C6" s="432"/>
      <c r="D6" s="432"/>
      <c r="E6" s="422"/>
      <c r="F6" s="423"/>
      <c r="G6" s="66"/>
      <c r="H6" s="427"/>
      <c r="I6" s="66"/>
      <c r="J6" s="366"/>
      <c r="K6" s="68"/>
    </row>
    <row r="7" spans="1:11" s="25" customFormat="1" ht="18" customHeight="1">
      <c r="A7" s="30"/>
      <c r="B7" s="434" t="s">
        <v>199</v>
      </c>
      <c r="C7" s="434"/>
      <c r="D7" s="434"/>
      <c r="E7" s="434"/>
      <c r="F7" s="434"/>
      <c r="G7" s="434"/>
      <c r="H7" s="434"/>
      <c r="I7" s="434"/>
      <c r="J7" s="434"/>
      <c r="K7" s="29"/>
    </row>
    <row r="8" spans="1:11" s="25" customFormat="1" ht="18" customHeight="1">
      <c r="A8" s="30"/>
      <c r="B8" s="435"/>
      <c r="C8" s="435"/>
      <c r="D8" s="435"/>
      <c r="E8" s="435"/>
      <c r="F8" s="435"/>
      <c r="G8" s="435"/>
      <c r="H8" s="435"/>
      <c r="I8" s="435"/>
      <c r="J8" s="435"/>
      <c r="K8" s="29"/>
    </row>
    <row r="9" spans="1:11" s="25" customFormat="1" ht="18" customHeight="1">
      <c r="A9" s="30"/>
      <c r="B9" s="435"/>
      <c r="C9" s="435"/>
      <c r="D9" s="435"/>
      <c r="E9" s="435"/>
      <c r="F9" s="435"/>
      <c r="G9" s="435"/>
      <c r="H9" s="435"/>
      <c r="I9" s="435"/>
      <c r="J9" s="435"/>
      <c r="K9" s="29"/>
    </row>
    <row r="10" spans="1:11" s="25" customFormat="1" ht="18" customHeight="1">
      <c r="A10" s="30"/>
      <c r="B10" s="435"/>
      <c r="C10" s="435"/>
      <c r="D10" s="435"/>
      <c r="E10" s="435"/>
      <c r="F10" s="435"/>
      <c r="G10" s="435"/>
      <c r="H10" s="435"/>
      <c r="I10" s="435"/>
      <c r="J10" s="435"/>
      <c r="K10" s="29"/>
    </row>
    <row r="11" spans="1:11" s="25" customFormat="1" ht="18" customHeight="1">
      <c r="A11" s="54"/>
      <c r="B11" s="435"/>
      <c r="C11" s="435"/>
      <c r="D11" s="435"/>
      <c r="E11" s="435"/>
      <c r="F11" s="435"/>
      <c r="G11" s="435"/>
      <c r="H11" s="435"/>
      <c r="I11" s="435"/>
      <c r="J11" s="435"/>
      <c r="K11" s="29"/>
    </row>
    <row r="12" spans="1:11" s="25" customFormat="1" ht="18" customHeight="1">
      <c r="A12" s="30"/>
      <c r="B12" s="435"/>
      <c r="C12" s="435"/>
      <c r="D12" s="435"/>
      <c r="E12" s="435"/>
      <c r="F12" s="435"/>
      <c r="G12" s="435"/>
      <c r="H12" s="435"/>
      <c r="I12" s="435"/>
      <c r="J12" s="435"/>
      <c r="K12" s="29"/>
    </row>
    <row r="13" spans="1:11" s="25" customFormat="1" ht="18" customHeight="1">
      <c r="A13" s="30"/>
      <c r="B13" s="435"/>
      <c r="C13" s="435"/>
      <c r="D13" s="435"/>
      <c r="E13" s="435"/>
      <c r="F13" s="435"/>
      <c r="G13" s="435"/>
      <c r="H13" s="435"/>
      <c r="I13" s="435"/>
      <c r="J13" s="435"/>
      <c r="K13" s="29"/>
    </row>
    <row r="14" spans="1:11" s="25" customFormat="1" ht="18" customHeight="1">
      <c r="A14" s="164"/>
      <c r="B14" s="435"/>
      <c r="C14" s="435"/>
      <c r="D14" s="435"/>
      <c r="E14" s="435"/>
      <c r="F14" s="435"/>
      <c r="G14" s="435"/>
      <c r="H14" s="435"/>
      <c r="I14" s="435"/>
      <c r="J14" s="435"/>
      <c r="K14" s="29"/>
    </row>
    <row r="15" spans="1:11" s="25" customFormat="1" ht="18" customHeight="1">
      <c r="A15" s="30"/>
      <c r="B15" s="435"/>
      <c r="C15" s="435"/>
      <c r="D15" s="435"/>
      <c r="E15" s="435"/>
      <c r="F15" s="435"/>
      <c r="G15" s="435"/>
      <c r="H15" s="435"/>
      <c r="I15" s="435"/>
      <c r="J15" s="435"/>
      <c r="K15" s="29"/>
    </row>
    <row r="16" spans="1:11" s="25" customFormat="1" ht="12" customHeight="1">
      <c r="A16" s="30"/>
      <c r="B16" s="435"/>
      <c r="C16" s="435"/>
      <c r="D16" s="435"/>
      <c r="E16" s="435"/>
      <c r="F16" s="435"/>
      <c r="G16" s="435"/>
      <c r="H16" s="435"/>
      <c r="I16" s="435"/>
      <c r="J16" s="435"/>
      <c r="K16" s="29"/>
    </row>
    <row r="17" spans="1:14" s="25" customFormat="1" ht="22.5" customHeight="1">
      <c r="A17" s="30"/>
      <c r="B17" s="32" t="s">
        <v>60</v>
      </c>
      <c r="C17" s="28"/>
      <c r="D17" s="28"/>
      <c r="E17" s="28"/>
      <c r="F17" s="28"/>
      <c r="G17" s="28"/>
      <c r="H17" s="28"/>
      <c r="I17" s="28"/>
      <c r="J17" s="28"/>
      <c r="K17" s="29"/>
    </row>
    <row r="18" spans="1:14" s="25" customFormat="1" ht="17.25" customHeight="1">
      <c r="A18" s="30"/>
      <c r="B18" s="32"/>
      <c r="C18" s="28"/>
      <c r="D18" s="28"/>
      <c r="E18" s="28"/>
      <c r="F18" s="28"/>
      <c r="G18" s="424" t="s">
        <v>151</v>
      </c>
      <c r="H18" s="425"/>
      <c r="I18" s="236"/>
      <c r="J18" s="28"/>
      <c r="K18" s="29"/>
    </row>
    <row r="19" spans="1:14" s="25" customFormat="1" ht="3.75" customHeight="1">
      <c r="A19" s="30"/>
      <c r="B19" s="32"/>
      <c r="C19" s="28"/>
      <c r="D19" s="28"/>
      <c r="E19" s="28"/>
      <c r="F19" s="230"/>
      <c r="G19" s="194"/>
      <c r="H19" s="195"/>
      <c r="I19" s="195"/>
      <c r="J19" s="128"/>
      <c r="K19" s="29"/>
    </row>
    <row r="20" spans="1:14" s="25" customFormat="1" ht="15" customHeight="1">
      <c r="A20" s="30"/>
      <c r="B20" s="28"/>
      <c r="C20" s="28"/>
      <c r="D20" s="28"/>
      <c r="E20" s="28"/>
      <c r="F20" s="28"/>
      <c r="G20" s="28"/>
      <c r="H20" s="224" t="s">
        <v>187</v>
      </c>
      <c r="I20" s="224" t="s">
        <v>188</v>
      </c>
      <c r="J20" s="28"/>
      <c r="K20" s="29"/>
    </row>
    <row r="21" spans="1:14" s="25" customFormat="1" ht="17.25" customHeight="1">
      <c r="A21" s="30"/>
      <c r="B21" s="33" t="s">
        <v>63</v>
      </c>
      <c r="C21" s="28"/>
      <c r="D21" s="34"/>
      <c r="E21" s="34"/>
      <c r="F21" s="28"/>
      <c r="G21" s="35" t="s">
        <v>81</v>
      </c>
      <c r="H21" s="69"/>
      <c r="I21" s="69"/>
      <c r="J21" s="36" t="s">
        <v>74</v>
      </c>
      <c r="K21" s="37" t="s">
        <v>58</v>
      </c>
    </row>
    <row r="22" spans="1:14" s="25" customFormat="1" ht="17.25" customHeight="1">
      <c r="A22" s="30"/>
      <c r="B22" s="418" t="s">
        <v>161</v>
      </c>
      <c r="C22" s="418"/>
      <c r="D22" s="418"/>
      <c r="E22" s="418"/>
      <c r="F22" s="28"/>
      <c r="G22" s="38" t="s">
        <v>160</v>
      </c>
      <c r="H22" s="28">
        <v>250</v>
      </c>
      <c r="I22" s="28">
        <v>250</v>
      </c>
      <c r="J22" s="36" t="s">
        <v>0</v>
      </c>
      <c r="K22" s="37"/>
    </row>
    <row r="23" spans="1:14" s="25" customFormat="1" ht="17.25" customHeight="1">
      <c r="A23" s="30"/>
      <c r="B23" s="39" t="s">
        <v>62</v>
      </c>
      <c r="C23" s="28"/>
      <c r="D23" s="34"/>
      <c r="E23" s="34"/>
      <c r="F23" s="28"/>
      <c r="G23" s="38" t="s">
        <v>83</v>
      </c>
      <c r="H23" s="70"/>
      <c r="I23" s="70"/>
      <c r="J23" s="36" t="s">
        <v>0</v>
      </c>
      <c r="K23" s="37" t="s">
        <v>8</v>
      </c>
      <c r="N23" s="40"/>
    </row>
    <row r="24" spans="1:14" s="25" customFormat="1" ht="17.25" customHeight="1">
      <c r="A24" s="30"/>
      <c r="B24" s="39" t="s">
        <v>67</v>
      </c>
      <c r="C24" s="28"/>
      <c r="D24" s="34"/>
      <c r="E24" s="34"/>
      <c r="F24" s="28"/>
      <c r="G24" s="38" t="s">
        <v>82</v>
      </c>
      <c r="H24" s="71"/>
      <c r="I24" s="71"/>
      <c r="J24" s="36" t="s">
        <v>0</v>
      </c>
      <c r="K24" s="37" t="s">
        <v>8</v>
      </c>
      <c r="N24" s="40"/>
    </row>
    <row r="25" spans="1:14" s="25" customFormat="1" ht="7.5" customHeight="1" thickBot="1">
      <c r="A25" s="30"/>
      <c r="B25" s="39"/>
      <c r="C25" s="28"/>
      <c r="D25" s="34"/>
      <c r="E25" s="34"/>
      <c r="F25" s="28"/>
      <c r="G25" s="41"/>
      <c r="H25" s="42"/>
      <c r="I25" s="42"/>
      <c r="J25" s="43"/>
      <c r="K25" s="37"/>
      <c r="N25" s="40"/>
    </row>
    <row r="26" spans="1:14" s="25" customFormat="1" ht="17.25" customHeight="1" thickBot="1">
      <c r="A26" s="30"/>
      <c r="B26" s="39" t="s">
        <v>70</v>
      </c>
      <c r="C26" s="28"/>
      <c r="D26" s="9"/>
      <c r="E26" s="9"/>
      <c r="F26" s="28"/>
      <c r="G26" s="44" t="s">
        <v>84</v>
      </c>
      <c r="H26" s="45" t="str">
        <f>IF(COUNTBLANK(H21:H24)=0,H21*(H22-25)/(H24-H23),"")</f>
        <v/>
      </c>
      <c r="I26" s="45" t="str">
        <f>IF(COUNTBLANK(I21:I24)=0,I21*(I22-25)/(I24-I23),"")</f>
        <v/>
      </c>
      <c r="J26" s="36" t="s">
        <v>74</v>
      </c>
      <c r="K26" s="37" t="s">
        <v>58</v>
      </c>
      <c r="N26" s="28"/>
    </row>
    <row r="27" spans="1:14" s="25" customFormat="1" ht="7.5" customHeight="1" thickBot="1">
      <c r="A27" s="30"/>
      <c r="B27" s="28"/>
      <c r="C27" s="9"/>
      <c r="D27" s="9"/>
      <c r="E27" s="9"/>
      <c r="F27" s="46"/>
      <c r="G27" s="28"/>
      <c r="H27" s="46"/>
      <c r="I27" s="9"/>
      <c r="J27" s="47"/>
      <c r="K27" s="37"/>
      <c r="N27" s="40"/>
    </row>
    <row r="28" spans="1:14" s="25" customFormat="1" ht="30" customHeight="1" thickBot="1">
      <c r="A28" s="48"/>
      <c r="B28" s="28"/>
      <c r="C28" s="9"/>
      <c r="D28" s="9"/>
      <c r="E28" s="9"/>
      <c r="F28" s="9"/>
      <c r="G28" s="28"/>
      <c r="H28" s="49" t="s">
        <v>85</v>
      </c>
      <c r="I28" s="50" t="str">
        <f>IF(COUNTBLANK(H26:I26)=0,(H26+I26)/2,"")</f>
        <v/>
      </c>
      <c r="J28" s="36" t="s">
        <v>74</v>
      </c>
      <c r="K28" s="37" t="s">
        <v>58</v>
      </c>
      <c r="N28" s="28"/>
    </row>
    <row r="29" spans="1:14" s="25" customFormat="1" ht="6.75" customHeight="1" thickBot="1">
      <c r="A29" s="30"/>
      <c r="B29" s="28"/>
      <c r="C29" s="9"/>
      <c r="D29" s="9"/>
      <c r="E29" s="9"/>
      <c r="F29" s="9"/>
      <c r="G29" s="28"/>
      <c r="H29" s="9"/>
      <c r="I29" s="9"/>
      <c r="J29" s="28"/>
      <c r="K29" s="51"/>
      <c r="N29" s="28"/>
    </row>
    <row r="30" spans="1:14" s="25" customFormat="1" ht="15" customHeight="1" thickBot="1">
      <c r="A30" s="30"/>
      <c r="B30" s="28"/>
      <c r="C30" s="9"/>
      <c r="D30" s="9"/>
      <c r="E30" s="9"/>
      <c r="F30" s="9"/>
      <c r="G30" s="28"/>
      <c r="H30" s="49" t="s">
        <v>21</v>
      </c>
      <c r="I30" s="52" t="str">
        <f>IF(I28&lt;&gt;"",ABS(H26-I26)/I28,"")</f>
        <v/>
      </c>
      <c r="J30" s="28"/>
      <c r="K30" s="51"/>
      <c r="N30" s="28"/>
    </row>
    <row r="31" spans="1:14" ht="11.25" customHeight="1">
      <c r="A31" s="54"/>
      <c r="B31" s="46" t="s">
        <v>1</v>
      </c>
      <c r="C31" s="9"/>
      <c r="D31" s="9"/>
      <c r="E31" s="9"/>
      <c r="F31" s="9"/>
      <c r="G31" s="9"/>
      <c r="H31" s="9"/>
      <c r="I31" s="9"/>
      <c r="J31" s="28"/>
      <c r="K31" s="29"/>
    </row>
    <row r="32" spans="1:14" ht="15" customHeight="1">
      <c r="A32" s="54"/>
      <c r="B32" s="28"/>
      <c r="C32" s="9"/>
      <c r="D32" s="9"/>
      <c r="E32" s="9"/>
      <c r="F32" s="9"/>
      <c r="G32" s="9"/>
      <c r="H32" s="9"/>
      <c r="I32" s="9"/>
      <c r="J32" s="28"/>
      <c r="K32" s="29"/>
    </row>
    <row r="33" spans="1:11" ht="15" customHeight="1">
      <c r="A33" s="54"/>
      <c r="B33" s="28"/>
      <c r="C33" s="9"/>
      <c r="D33" s="9"/>
      <c r="E33" s="9"/>
      <c r="F33" s="9"/>
      <c r="G33" s="9"/>
      <c r="H33" s="9"/>
      <c r="I33" s="9"/>
      <c r="J33" s="28"/>
      <c r="K33" s="29"/>
    </row>
    <row r="34" spans="1:11" ht="15" customHeight="1">
      <c r="A34" s="54"/>
      <c r="B34" s="28"/>
      <c r="C34" s="9"/>
      <c r="D34" s="9"/>
      <c r="E34" s="9"/>
      <c r="F34" s="9"/>
      <c r="G34" s="9"/>
      <c r="H34" s="9"/>
      <c r="I34" s="9"/>
      <c r="J34" s="28"/>
      <c r="K34" s="29"/>
    </row>
    <row r="35" spans="1:11" ht="15" customHeight="1">
      <c r="A35" s="54"/>
      <c r="B35" s="28"/>
      <c r="C35" s="9"/>
      <c r="D35" s="9"/>
      <c r="E35" s="9"/>
      <c r="F35" s="9"/>
      <c r="G35" s="9"/>
      <c r="H35" s="9"/>
      <c r="I35" s="9"/>
      <c r="J35" s="28"/>
      <c r="K35" s="29"/>
    </row>
    <row r="36" spans="1:11" ht="15" customHeight="1">
      <c r="A36" s="54"/>
      <c r="B36" s="28"/>
      <c r="C36" s="9"/>
      <c r="D36" s="9"/>
      <c r="E36" s="9"/>
      <c r="F36" s="9"/>
      <c r="G36" s="9"/>
      <c r="H36" s="9"/>
      <c r="I36" s="9"/>
      <c r="J36" s="28"/>
      <c r="K36" s="29"/>
    </row>
    <row r="37" spans="1:11" ht="15" customHeight="1">
      <c r="A37" s="54"/>
      <c r="B37" s="28"/>
      <c r="C37" s="9"/>
      <c r="D37" s="9"/>
      <c r="E37" s="9"/>
      <c r="F37" s="9"/>
      <c r="G37" s="9"/>
      <c r="H37" s="9"/>
      <c r="I37" s="9"/>
      <c r="J37" s="28"/>
      <c r="K37" s="29"/>
    </row>
    <row r="38" spans="1:11" ht="15" customHeight="1">
      <c r="A38" s="54"/>
      <c r="B38" s="28"/>
      <c r="C38" s="9"/>
      <c r="D38" s="9"/>
      <c r="E38" s="9"/>
      <c r="F38" s="9"/>
      <c r="G38" s="9"/>
      <c r="H38" s="9"/>
      <c r="I38" s="9"/>
      <c r="J38" s="28"/>
      <c r="K38" s="29"/>
    </row>
    <row r="39" spans="1:11" ht="15" customHeight="1">
      <c r="A39" s="54"/>
      <c r="B39" s="28"/>
      <c r="C39" s="9"/>
      <c r="D39" s="9"/>
      <c r="E39" s="9"/>
      <c r="F39" s="9"/>
      <c r="G39" s="9"/>
      <c r="H39" s="9"/>
      <c r="I39" s="9"/>
      <c r="J39" s="28"/>
      <c r="K39" s="29"/>
    </row>
    <row r="40" spans="1:11" ht="15" customHeight="1">
      <c r="A40" s="54"/>
      <c r="B40" s="28"/>
      <c r="C40" s="9"/>
      <c r="D40" s="9"/>
      <c r="E40" s="9"/>
      <c r="F40" s="9"/>
      <c r="G40" s="9"/>
      <c r="H40" s="9"/>
      <c r="I40" s="9"/>
      <c r="J40" s="28"/>
      <c r="K40" s="29"/>
    </row>
    <row r="41" spans="1:11" ht="15" customHeight="1">
      <c r="A41" s="54"/>
      <c r="B41" s="46" t="s">
        <v>4</v>
      </c>
      <c r="C41" s="28"/>
      <c r="D41" s="28"/>
      <c r="E41" s="28"/>
      <c r="F41" s="28"/>
      <c r="G41" s="28"/>
      <c r="H41" s="28"/>
      <c r="I41" s="28"/>
      <c r="J41" s="28"/>
      <c r="K41" s="29"/>
    </row>
    <row r="42" spans="1:11" ht="15" customHeight="1">
      <c r="A42" s="54"/>
      <c r="B42" s="5"/>
      <c r="C42" s="28"/>
      <c r="D42" s="28"/>
      <c r="E42" s="28"/>
      <c r="F42" s="28"/>
      <c r="G42" s="28"/>
      <c r="H42" s="28"/>
      <c r="I42" s="28"/>
      <c r="J42" s="28"/>
      <c r="K42" s="29"/>
    </row>
    <row r="43" spans="1:11" ht="15" customHeight="1">
      <c r="A43" s="54"/>
      <c r="B43" s="28"/>
      <c r="C43" s="28"/>
      <c r="D43" s="28"/>
      <c r="E43" s="28"/>
      <c r="F43" s="28"/>
      <c r="G43" s="28"/>
      <c r="H43" s="28"/>
      <c r="I43" s="28"/>
      <c r="J43" s="28"/>
      <c r="K43" s="29"/>
    </row>
    <row r="44" spans="1:11" ht="15" customHeight="1">
      <c r="A44" s="54"/>
      <c r="B44" s="28"/>
      <c r="C44" s="28"/>
      <c r="D44" s="28"/>
      <c r="E44" s="28"/>
      <c r="F44" s="28"/>
      <c r="G44" s="28"/>
      <c r="H44" s="28"/>
      <c r="I44" s="28"/>
      <c r="J44" s="28"/>
      <c r="K44" s="29"/>
    </row>
    <row r="45" spans="1:11" ht="15" customHeight="1">
      <c r="A45" s="54"/>
      <c r="B45" s="28"/>
      <c r="C45" s="28"/>
      <c r="D45" s="28"/>
      <c r="E45" s="28"/>
      <c r="F45" s="28"/>
      <c r="G45" s="28"/>
      <c r="H45" s="28"/>
      <c r="I45" s="28"/>
      <c r="J45" s="28"/>
      <c r="K45" s="29"/>
    </row>
    <row r="46" spans="1:11" ht="15" customHeight="1">
      <c r="A46" s="54"/>
      <c r="B46" s="28"/>
      <c r="C46" s="28"/>
      <c r="D46" s="28"/>
      <c r="E46" s="28"/>
      <c r="F46" s="28"/>
      <c r="G46" s="28"/>
      <c r="H46" s="28"/>
      <c r="I46" s="28"/>
      <c r="J46" s="28"/>
      <c r="K46" s="29"/>
    </row>
    <row r="47" spans="1:11" ht="15" customHeight="1">
      <c r="A47" s="54"/>
      <c r="B47" s="28"/>
      <c r="C47" s="28"/>
      <c r="D47" s="28"/>
      <c r="E47" s="28"/>
      <c r="F47" s="28"/>
      <c r="G47" s="28"/>
      <c r="H47" s="28"/>
      <c r="I47" s="28"/>
      <c r="J47" s="28"/>
      <c r="K47" s="29"/>
    </row>
    <row r="48" spans="1:11" ht="15" customHeight="1">
      <c r="A48" s="54"/>
      <c r="B48" s="28"/>
      <c r="C48" s="28"/>
      <c r="D48" s="28"/>
      <c r="E48" s="28"/>
      <c r="F48" s="28"/>
      <c r="G48" s="28"/>
      <c r="H48" s="28"/>
      <c r="I48" s="28"/>
      <c r="J48" s="28"/>
      <c r="K48" s="29"/>
    </row>
    <row r="49" spans="1:11" ht="19.899999999999999" customHeight="1" thickBot="1">
      <c r="A49" s="56"/>
      <c r="B49" s="57"/>
      <c r="C49" s="57"/>
      <c r="D49" s="57"/>
      <c r="E49" s="57"/>
      <c r="F49" s="57"/>
      <c r="G49" s="57"/>
      <c r="H49" s="57"/>
      <c r="I49" s="57"/>
      <c r="J49" s="57"/>
      <c r="K49" s="58"/>
    </row>
    <row r="50" spans="1:11" ht="6.6" customHeight="1">
      <c r="A50" s="5"/>
      <c r="B50" s="5"/>
      <c r="C50" s="5"/>
      <c r="D50" s="5"/>
      <c r="E50" s="5"/>
      <c r="F50" s="5"/>
      <c r="G50" s="5"/>
      <c r="H50" s="5"/>
      <c r="I50" s="5"/>
      <c r="J50" s="5"/>
      <c r="K50" s="5"/>
    </row>
    <row r="51" spans="1:11" ht="15" customHeight="1" thickBot="1">
      <c r="A51" s="5"/>
      <c r="B51" s="5"/>
      <c r="C51" s="5"/>
      <c r="D51" s="5"/>
      <c r="E51" s="5"/>
      <c r="F51" s="5"/>
      <c r="G51" s="5"/>
      <c r="H51" s="5"/>
      <c r="I51" s="5"/>
      <c r="J51" s="5"/>
      <c r="K51" s="5"/>
    </row>
    <row r="52" spans="1:11" s="25" customFormat="1" ht="19.5" customHeight="1" thickBot="1">
      <c r="A52" s="403" t="str">
        <f>+A2</f>
        <v>業務用厨房熱機器等性能測定結果　【電気機器】</v>
      </c>
      <c r="B52" s="404"/>
      <c r="C52" s="404"/>
      <c r="D52" s="404"/>
      <c r="E52" s="404"/>
      <c r="F52" s="404"/>
      <c r="G52" s="404"/>
      <c r="H52" s="404"/>
      <c r="I52" s="404"/>
      <c r="J52" s="404"/>
      <c r="K52" s="405"/>
    </row>
    <row r="53" spans="1:11" s="25" customFormat="1" ht="33.75" customHeight="1" thickTop="1">
      <c r="A53" s="26" t="s">
        <v>196</v>
      </c>
      <c r="B53" s="428" t="str">
        <f>+B3</f>
        <v>スチームコンベクションオーブン</v>
      </c>
      <c r="C53" s="429"/>
      <c r="D53" s="429"/>
      <c r="E53" s="429"/>
      <c r="F53" s="429"/>
      <c r="G53" s="429"/>
      <c r="H53" s="430" t="str">
        <f>+H3</f>
        <v>　（　３．立上り性能　）</v>
      </c>
      <c r="I53" s="430"/>
      <c r="J53" s="430"/>
      <c r="K53" s="431"/>
    </row>
    <row r="54" spans="1:11" s="25" customFormat="1" ht="20.100000000000001" customHeight="1" thickBot="1">
      <c r="A54" s="6" t="s">
        <v>2</v>
      </c>
      <c r="B54" s="406" t="str">
        <f>IF(表紙!$B$6=0,"",表紙!$B$6)</f>
        <v/>
      </c>
      <c r="C54" s="406"/>
      <c r="D54" s="407"/>
      <c r="E54" s="407"/>
      <c r="F54" s="408"/>
      <c r="G54" s="229" t="s">
        <v>3</v>
      </c>
      <c r="H54" s="409" t="str">
        <f>IF(表紙!$G$5=0,"",表紙!$G$5)</f>
        <v/>
      </c>
      <c r="I54" s="410"/>
      <c r="J54" s="410"/>
      <c r="K54" s="411"/>
    </row>
    <row r="55" spans="1:11" s="25" customFormat="1" ht="15" customHeight="1">
      <c r="A55" s="27" t="s">
        <v>17</v>
      </c>
      <c r="B55" s="426" t="s">
        <v>34</v>
      </c>
      <c r="C55" s="419"/>
      <c r="D55" s="419"/>
      <c r="E55" s="420" t="s">
        <v>30</v>
      </c>
      <c r="F55" s="421"/>
      <c r="G55" s="65"/>
      <c r="H55" s="426" t="s">
        <v>22</v>
      </c>
      <c r="I55" s="65"/>
      <c r="J55" s="433" t="s">
        <v>108</v>
      </c>
      <c r="K55" s="67"/>
    </row>
    <row r="56" spans="1:11" s="25" customFormat="1" ht="15" customHeight="1" thickBot="1">
      <c r="A56" s="6" t="s">
        <v>18</v>
      </c>
      <c r="B56" s="427"/>
      <c r="C56" s="432"/>
      <c r="D56" s="432"/>
      <c r="E56" s="422"/>
      <c r="F56" s="423"/>
      <c r="G56" s="66"/>
      <c r="H56" s="427"/>
      <c r="I56" s="66"/>
      <c r="J56" s="366"/>
      <c r="K56" s="68"/>
    </row>
    <row r="57" spans="1:11" s="25" customFormat="1" ht="18" customHeight="1">
      <c r="A57" s="30"/>
      <c r="B57" s="434" t="s">
        <v>199</v>
      </c>
      <c r="C57" s="434"/>
      <c r="D57" s="434"/>
      <c r="E57" s="434"/>
      <c r="F57" s="434"/>
      <c r="G57" s="434"/>
      <c r="H57" s="434"/>
      <c r="I57" s="434"/>
      <c r="J57" s="434"/>
      <c r="K57" s="29"/>
    </row>
    <row r="58" spans="1:11" s="25" customFormat="1" ht="18" customHeight="1">
      <c r="A58" s="30"/>
      <c r="B58" s="435"/>
      <c r="C58" s="435"/>
      <c r="D58" s="435"/>
      <c r="E58" s="435"/>
      <c r="F58" s="435"/>
      <c r="G58" s="435"/>
      <c r="H58" s="435"/>
      <c r="I58" s="435"/>
      <c r="J58" s="435"/>
      <c r="K58" s="29"/>
    </row>
    <row r="59" spans="1:11" s="25" customFormat="1" ht="18" customHeight="1">
      <c r="A59" s="30"/>
      <c r="B59" s="435"/>
      <c r="C59" s="435"/>
      <c r="D59" s="435"/>
      <c r="E59" s="435"/>
      <c r="F59" s="435"/>
      <c r="G59" s="435"/>
      <c r="H59" s="435"/>
      <c r="I59" s="435"/>
      <c r="J59" s="435"/>
      <c r="K59" s="29"/>
    </row>
    <row r="60" spans="1:11" s="25" customFormat="1" ht="18" customHeight="1">
      <c r="A60" s="30"/>
      <c r="B60" s="435"/>
      <c r="C60" s="435"/>
      <c r="D60" s="435"/>
      <c r="E60" s="435"/>
      <c r="F60" s="435"/>
      <c r="G60" s="435"/>
      <c r="H60" s="435"/>
      <c r="I60" s="435"/>
      <c r="J60" s="435"/>
      <c r="K60" s="29"/>
    </row>
    <row r="61" spans="1:11" s="25" customFormat="1" ht="18" customHeight="1">
      <c r="A61" s="54"/>
      <c r="B61" s="435"/>
      <c r="C61" s="435"/>
      <c r="D61" s="435"/>
      <c r="E61" s="435"/>
      <c r="F61" s="435"/>
      <c r="G61" s="435"/>
      <c r="H61" s="435"/>
      <c r="I61" s="435"/>
      <c r="J61" s="435"/>
      <c r="K61" s="29"/>
    </row>
    <row r="62" spans="1:11" s="25" customFormat="1" ht="18" customHeight="1">
      <c r="A62" s="30"/>
      <c r="B62" s="435"/>
      <c r="C62" s="435"/>
      <c r="D62" s="435"/>
      <c r="E62" s="435"/>
      <c r="F62" s="435"/>
      <c r="G62" s="435"/>
      <c r="H62" s="435"/>
      <c r="I62" s="435"/>
      <c r="J62" s="435"/>
      <c r="K62" s="29"/>
    </row>
    <row r="63" spans="1:11" s="25" customFormat="1" ht="18" customHeight="1">
      <c r="A63" s="30"/>
      <c r="B63" s="435"/>
      <c r="C63" s="435"/>
      <c r="D63" s="435"/>
      <c r="E63" s="435"/>
      <c r="F63" s="435"/>
      <c r="G63" s="435"/>
      <c r="H63" s="435"/>
      <c r="I63" s="435"/>
      <c r="J63" s="435"/>
      <c r="K63" s="29"/>
    </row>
    <row r="64" spans="1:11" s="25" customFormat="1" ht="18" customHeight="1">
      <c r="A64" s="164"/>
      <c r="B64" s="435"/>
      <c r="C64" s="435"/>
      <c r="D64" s="435"/>
      <c r="E64" s="435"/>
      <c r="F64" s="435"/>
      <c r="G64" s="435"/>
      <c r="H64" s="435"/>
      <c r="I64" s="435"/>
      <c r="J64" s="435"/>
      <c r="K64" s="29"/>
    </row>
    <row r="65" spans="1:14" s="25" customFormat="1" ht="18" customHeight="1">
      <c r="A65" s="30"/>
      <c r="B65" s="435"/>
      <c r="C65" s="435"/>
      <c r="D65" s="435"/>
      <c r="E65" s="435"/>
      <c r="F65" s="435"/>
      <c r="G65" s="435"/>
      <c r="H65" s="435"/>
      <c r="I65" s="435"/>
      <c r="J65" s="435"/>
      <c r="K65" s="29"/>
    </row>
    <row r="66" spans="1:14" s="25" customFormat="1" ht="12" customHeight="1">
      <c r="A66" s="30"/>
      <c r="B66" s="435"/>
      <c r="C66" s="435"/>
      <c r="D66" s="435"/>
      <c r="E66" s="435"/>
      <c r="F66" s="435"/>
      <c r="G66" s="435"/>
      <c r="H66" s="435"/>
      <c r="I66" s="435"/>
      <c r="J66" s="435"/>
      <c r="K66" s="29"/>
    </row>
    <row r="67" spans="1:14" s="25" customFormat="1" ht="22.5" customHeight="1">
      <c r="A67" s="30"/>
      <c r="B67" s="32" t="s">
        <v>61</v>
      </c>
      <c r="C67" s="31"/>
      <c r="D67" s="31"/>
      <c r="E67" s="31"/>
      <c r="F67" s="31"/>
      <c r="G67" s="31"/>
      <c r="H67" s="31"/>
      <c r="I67" s="31"/>
      <c r="J67" s="31"/>
      <c r="K67" s="29"/>
    </row>
    <row r="68" spans="1:14" s="25" customFormat="1" ht="18" customHeight="1">
      <c r="A68" s="30"/>
      <c r="B68" s="31"/>
      <c r="C68" s="31"/>
      <c r="D68" s="31"/>
      <c r="E68" s="31"/>
      <c r="G68" s="424" t="s">
        <v>151</v>
      </c>
      <c r="H68" s="425"/>
      <c r="I68" s="236"/>
      <c r="J68" s="31"/>
      <c r="K68" s="29"/>
    </row>
    <row r="69" spans="1:14" s="25" customFormat="1" ht="18" customHeight="1">
      <c r="A69" s="30"/>
      <c r="B69" s="87"/>
      <c r="C69" s="424" t="s">
        <v>152</v>
      </c>
      <c r="D69" s="424"/>
      <c r="E69" s="424"/>
      <c r="F69" s="424"/>
      <c r="G69" s="424"/>
      <c r="H69" s="425"/>
      <c r="I69" s="237"/>
      <c r="J69" s="31"/>
      <c r="K69" s="29"/>
    </row>
    <row r="70" spans="1:14" s="25" customFormat="1" ht="3.75" customHeight="1">
      <c r="A70" s="30"/>
      <c r="C70" s="28"/>
      <c r="D70" s="28"/>
      <c r="E70" s="28"/>
      <c r="F70" s="28"/>
      <c r="G70" s="28"/>
      <c r="H70" s="28"/>
      <c r="I70" s="28"/>
      <c r="J70" s="28"/>
      <c r="K70" s="29"/>
    </row>
    <row r="71" spans="1:14" s="25" customFormat="1" ht="15" customHeight="1">
      <c r="A71" s="30"/>
      <c r="B71" s="28"/>
      <c r="C71" s="28"/>
      <c r="D71" s="28"/>
      <c r="E71" s="28"/>
      <c r="F71" s="28"/>
      <c r="G71" s="28"/>
      <c r="H71" s="224" t="s">
        <v>187</v>
      </c>
      <c r="I71" s="224" t="s">
        <v>188</v>
      </c>
      <c r="J71" s="28"/>
      <c r="K71" s="29"/>
    </row>
    <row r="72" spans="1:14" s="25" customFormat="1" ht="18.75" customHeight="1">
      <c r="A72" s="30"/>
      <c r="B72" s="33" t="s">
        <v>73</v>
      </c>
      <c r="C72" s="28"/>
      <c r="D72" s="34"/>
      <c r="E72" s="34"/>
      <c r="F72" s="28"/>
      <c r="G72" s="35" t="s">
        <v>81</v>
      </c>
      <c r="H72" s="69"/>
      <c r="I72" s="69"/>
      <c r="J72" s="36" t="s">
        <v>74</v>
      </c>
      <c r="K72" s="37" t="s">
        <v>58</v>
      </c>
    </row>
    <row r="73" spans="1:14" s="25" customFormat="1" ht="17.25" customHeight="1">
      <c r="A73" s="30"/>
      <c r="B73" s="418" t="s">
        <v>161</v>
      </c>
      <c r="C73" s="418"/>
      <c r="D73" s="418"/>
      <c r="E73" s="418"/>
      <c r="G73" s="38" t="s">
        <v>160</v>
      </c>
      <c r="H73" s="28">
        <v>95</v>
      </c>
      <c r="I73" s="28">
        <v>95</v>
      </c>
      <c r="J73" s="36" t="s">
        <v>0</v>
      </c>
      <c r="K73" s="37"/>
    </row>
    <row r="74" spans="1:14" s="25" customFormat="1" ht="17.25" customHeight="1">
      <c r="A74" s="30"/>
      <c r="B74" s="39" t="s">
        <v>71</v>
      </c>
      <c r="C74" s="28"/>
      <c r="D74" s="34"/>
      <c r="E74" s="34"/>
      <c r="F74" s="28"/>
      <c r="G74" s="38" t="s">
        <v>83</v>
      </c>
      <c r="H74" s="70"/>
      <c r="I74" s="70"/>
      <c r="J74" s="36" t="s">
        <v>0</v>
      </c>
      <c r="K74" s="37" t="s">
        <v>8</v>
      </c>
      <c r="N74" s="40"/>
    </row>
    <row r="75" spans="1:14" s="25" customFormat="1" ht="17.25" customHeight="1">
      <c r="A75" s="30"/>
      <c r="B75" s="39" t="s">
        <v>72</v>
      </c>
      <c r="C75" s="28"/>
      <c r="D75" s="34"/>
      <c r="E75" s="34"/>
      <c r="F75" s="28"/>
      <c r="G75" s="38" t="s">
        <v>86</v>
      </c>
      <c r="H75" s="70"/>
      <c r="I75" s="70"/>
      <c r="J75" s="36" t="s">
        <v>0</v>
      </c>
      <c r="K75" s="37" t="s">
        <v>8</v>
      </c>
      <c r="N75" s="40"/>
    </row>
    <row r="76" spans="1:14" ht="7.5" customHeight="1" thickBot="1">
      <c r="A76" s="54"/>
      <c r="B76" s="5"/>
      <c r="C76" s="5"/>
      <c r="D76" s="5"/>
      <c r="E76" s="5"/>
      <c r="F76" s="5"/>
      <c r="G76" s="5"/>
      <c r="H76" s="5"/>
      <c r="I76" s="5"/>
      <c r="J76" s="5"/>
      <c r="K76" s="55"/>
    </row>
    <row r="77" spans="1:14" s="25" customFormat="1" ht="17.25" customHeight="1" thickBot="1">
      <c r="A77" s="30"/>
      <c r="B77" s="39" t="s">
        <v>70</v>
      </c>
      <c r="C77" s="28"/>
      <c r="D77" s="9"/>
      <c r="E77" s="9"/>
      <c r="F77" s="28"/>
      <c r="G77" s="44" t="s">
        <v>84</v>
      </c>
      <c r="H77" s="45" t="str">
        <f>IF(COUNTBLANK(H72:H75)=0,H72*(H73-25)/(H75-H74),"")</f>
        <v/>
      </c>
      <c r="I77" s="45" t="str">
        <f>IF(COUNTBLANK(I72:I75)=0,I72*(I73-25)/(I75-I74),"")</f>
        <v/>
      </c>
      <c r="J77" s="36" t="s">
        <v>74</v>
      </c>
      <c r="K77" s="37" t="s">
        <v>58</v>
      </c>
      <c r="N77" s="28"/>
    </row>
    <row r="78" spans="1:14" s="25" customFormat="1" ht="9" customHeight="1" thickBot="1">
      <c r="A78" s="30"/>
      <c r="B78" s="28"/>
      <c r="C78" s="9"/>
      <c r="D78" s="9"/>
      <c r="E78" s="9"/>
      <c r="F78" s="28"/>
      <c r="G78" s="46"/>
      <c r="H78" s="46"/>
      <c r="I78" s="9"/>
      <c r="J78" s="47"/>
      <c r="K78" s="37"/>
      <c r="N78" s="40"/>
    </row>
    <row r="79" spans="1:14" s="25" customFormat="1" ht="30" customHeight="1" thickBot="1">
      <c r="A79" s="30"/>
      <c r="B79" s="28"/>
      <c r="C79" s="9"/>
      <c r="D79" s="9"/>
      <c r="E79" s="9"/>
      <c r="F79" s="28"/>
      <c r="G79" s="9"/>
      <c r="H79" s="49" t="s">
        <v>85</v>
      </c>
      <c r="I79" s="50" t="str">
        <f>IF(COUNTBLANK(H77:I77)=0,(H77+I77)/2,"")</f>
        <v/>
      </c>
      <c r="J79" s="36" t="s">
        <v>74</v>
      </c>
      <c r="K79" s="37" t="s">
        <v>58</v>
      </c>
      <c r="N79" s="28"/>
    </row>
    <row r="80" spans="1:14" s="25" customFormat="1" ht="6.75" customHeight="1" thickBot="1">
      <c r="A80" s="30"/>
      <c r="B80" s="28"/>
      <c r="C80" s="9"/>
      <c r="D80" s="9"/>
      <c r="E80" s="9"/>
      <c r="F80" s="28"/>
      <c r="G80" s="9"/>
      <c r="H80" s="9"/>
      <c r="I80" s="9"/>
      <c r="J80" s="28"/>
      <c r="K80" s="51"/>
      <c r="N80" s="28"/>
    </row>
    <row r="81" spans="1:14" s="25" customFormat="1" ht="15" customHeight="1" thickBot="1">
      <c r="A81" s="30"/>
      <c r="B81" s="28"/>
      <c r="C81" s="9"/>
      <c r="D81" s="9"/>
      <c r="E81" s="9"/>
      <c r="F81" s="28"/>
      <c r="G81" s="9"/>
      <c r="H81" s="49" t="s">
        <v>21</v>
      </c>
      <c r="I81" s="52" t="str">
        <f>IF(I79&lt;&gt;"",ABS(H77-I77)/I79,"")</f>
        <v/>
      </c>
      <c r="J81" s="28"/>
      <c r="K81" s="51"/>
      <c r="N81" s="28"/>
    </row>
    <row r="82" spans="1:14" s="25" customFormat="1" ht="15" customHeight="1">
      <c r="A82" s="30"/>
      <c r="B82" s="28"/>
      <c r="C82" s="9"/>
      <c r="D82" s="9"/>
      <c r="E82" s="9"/>
      <c r="F82" s="28"/>
      <c r="G82" s="9"/>
      <c r="H82" s="49"/>
      <c r="I82" s="53"/>
      <c r="J82" s="28"/>
      <c r="K82" s="51"/>
      <c r="N82" s="28"/>
    </row>
    <row r="83" spans="1:14" ht="15" customHeight="1">
      <c r="A83" s="54"/>
      <c r="B83" s="46" t="s">
        <v>4</v>
      </c>
      <c r="C83" s="28"/>
      <c r="D83" s="28"/>
      <c r="E83" s="28"/>
      <c r="F83" s="28"/>
      <c r="G83" s="28"/>
      <c r="H83" s="28"/>
      <c r="I83" s="28"/>
      <c r="J83" s="28"/>
      <c r="K83" s="29"/>
    </row>
    <row r="84" spans="1:14" ht="15" customHeight="1">
      <c r="A84" s="54"/>
      <c r="B84" s="28"/>
      <c r="C84" s="28"/>
      <c r="D84" s="28"/>
      <c r="E84" s="28"/>
      <c r="F84" s="28"/>
      <c r="G84" s="28"/>
      <c r="H84" s="28"/>
      <c r="I84" s="28"/>
      <c r="J84" s="28"/>
      <c r="K84" s="29"/>
    </row>
    <row r="85" spans="1:14" ht="15" customHeight="1">
      <c r="A85" s="54"/>
      <c r="B85" s="28"/>
      <c r="C85" s="28"/>
      <c r="D85" s="28"/>
      <c r="E85" s="28"/>
      <c r="F85" s="28"/>
      <c r="G85" s="28"/>
      <c r="H85" s="28"/>
      <c r="I85" s="28"/>
      <c r="J85" s="28"/>
      <c r="K85" s="29"/>
    </row>
    <row r="86" spans="1:14" ht="15" customHeight="1">
      <c r="A86" s="54"/>
      <c r="B86" s="5"/>
      <c r="C86" s="5"/>
      <c r="D86" s="5"/>
      <c r="E86" s="5"/>
      <c r="F86" s="5"/>
      <c r="G86" s="5"/>
      <c r="H86" s="5"/>
      <c r="I86" s="5"/>
      <c r="J86" s="5"/>
      <c r="K86" s="55"/>
    </row>
    <row r="87" spans="1:14">
      <c r="A87" s="54"/>
      <c r="B87" s="5"/>
      <c r="C87" s="5"/>
      <c r="D87" s="5"/>
      <c r="E87" s="5"/>
      <c r="F87" s="5"/>
      <c r="G87" s="5"/>
      <c r="H87" s="5"/>
      <c r="I87" s="5"/>
      <c r="J87" s="5"/>
      <c r="K87" s="55"/>
    </row>
    <row r="88" spans="1:14">
      <c r="A88" s="54"/>
      <c r="B88" s="5"/>
      <c r="C88" s="5"/>
      <c r="D88" s="5"/>
      <c r="E88" s="5"/>
      <c r="F88" s="5"/>
      <c r="G88" s="5"/>
      <c r="H88" s="5"/>
      <c r="I88" s="5"/>
      <c r="J88" s="5"/>
      <c r="K88" s="55"/>
    </row>
    <row r="89" spans="1:14">
      <c r="A89" s="54"/>
      <c r="B89" s="5"/>
      <c r="C89" s="5"/>
      <c r="D89" s="5"/>
      <c r="E89" s="5"/>
      <c r="F89" s="5"/>
      <c r="G89" s="5"/>
      <c r="H89" s="5"/>
      <c r="I89" s="5"/>
      <c r="J89" s="5"/>
      <c r="K89" s="55"/>
    </row>
    <row r="90" spans="1:14">
      <c r="A90" s="54"/>
      <c r="B90" s="5"/>
      <c r="C90" s="5"/>
      <c r="D90" s="5"/>
      <c r="E90" s="5"/>
      <c r="F90" s="5"/>
      <c r="G90" s="5"/>
      <c r="H90" s="5"/>
      <c r="I90" s="5"/>
      <c r="J90" s="5"/>
      <c r="K90" s="55"/>
    </row>
    <row r="91" spans="1:14">
      <c r="A91" s="54"/>
      <c r="B91" s="5"/>
      <c r="C91" s="5"/>
      <c r="D91" s="5"/>
      <c r="E91" s="5"/>
      <c r="F91" s="5"/>
      <c r="G91" s="5"/>
      <c r="H91" s="5"/>
      <c r="I91" s="5"/>
      <c r="J91" s="5"/>
      <c r="K91" s="55"/>
    </row>
    <row r="92" spans="1:14">
      <c r="A92" s="54"/>
      <c r="B92" s="5"/>
      <c r="C92" s="5"/>
      <c r="D92" s="5"/>
      <c r="E92" s="5"/>
      <c r="F92" s="5"/>
      <c r="G92" s="5"/>
      <c r="H92" s="5"/>
      <c r="I92" s="5"/>
      <c r="J92" s="5"/>
      <c r="K92" s="55"/>
    </row>
    <row r="93" spans="1:14">
      <c r="A93" s="54"/>
      <c r="B93" s="5"/>
      <c r="C93" s="5"/>
      <c r="D93" s="5"/>
      <c r="E93" s="5"/>
      <c r="F93" s="5"/>
      <c r="G93" s="5"/>
      <c r="H93" s="5"/>
      <c r="I93" s="5"/>
      <c r="J93" s="5"/>
      <c r="K93" s="55"/>
    </row>
    <row r="94" spans="1:14">
      <c r="A94" s="54"/>
      <c r="B94" s="5"/>
      <c r="C94" s="5"/>
      <c r="D94" s="5"/>
      <c r="E94" s="5"/>
      <c r="F94" s="5"/>
      <c r="G94" s="5"/>
      <c r="H94" s="5"/>
      <c r="I94" s="5"/>
      <c r="J94" s="5"/>
      <c r="K94" s="55"/>
    </row>
    <row r="95" spans="1:14">
      <c r="A95" s="54"/>
      <c r="B95" s="5"/>
      <c r="C95" s="5"/>
      <c r="D95" s="5"/>
      <c r="E95" s="5"/>
      <c r="F95" s="5"/>
      <c r="G95" s="5"/>
      <c r="H95" s="5"/>
      <c r="I95" s="5"/>
      <c r="J95" s="5"/>
      <c r="K95" s="55"/>
    </row>
    <row r="96" spans="1:14">
      <c r="A96" s="54"/>
      <c r="B96" s="5"/>
      <c r="C96" s="5"/>
      <c r="D96" s="5"/>
      <c r="E96" s="5"/>
      <c r="F96" s="5"/>
      <c r="G96" s="5"/>
      <c r="H96" s="5"/>
      <c r="I96" s="5"/>
      <c r="J96" s="5"/>
      <c r="K96" s="55"/>
    </row>
    <row r="97" spans="1:13">
      <c r="A97" s="54"/>
      <c r="B97" s="5"/>
      <c r="C97" s="5"/>
      <c r="D97" s="5"/>
      <c r="E97" s="5"/>
      <c r="F97" s="5"/>
      <c r="G97" s="5"/>
      <c r="H97" s="5"/>
      <c r="I97" s="5"/>
      <c r="J97" s="5"/>
      <c r="K97" s="55"/>
    </row>
    <row r="98" spans="1:13">
      <c r="A98" s="54"/>
      <c r="B98" s="5"/>
      <c r="C98" s="5"/>
      <c r="D98" s="5"/>
      <c r="E98" s="5"/>
      <c r="F98" s="5"/>
      <c r="G98" s="5"/>
      <c r="H98" s="5"/>
      <c r="I98" s="5"/>
      <c r="J98" s="5"/>
      <c r="K98" s="55"/>
    </row>
    <row r="99" spans="1:13">
      <c r="A99" s="54"/>
      <c r="B99" s="5"/>
      <c r="C99" s="5"/>
      <c r="D99" s="5"/>
      <c r="E99" s="5"/>
      <c r="F99" s="5"/>
      <c r="G99" s="5"/>
      <c r="H99" s="5"/>
      <c r="I99" s="5"/>
      <c r="J99" s="5"/>
      <c r="K99" s="55"/>
    </row>
    <row r="100" spans="1:13">
      <c r="A100" s="54"/>
      <c r="B100" s="5"/>
      <c r="C100" s="5"/>
      <c r="D100" s="5"/>
      <c r="E100" s="5"/>
      <c r="F100" s="5"/>
      <c r="G100" s="5"/>
      <c r="H100" s="5"/>
      <c r="I100" s="5"/>
      <c r="J100" s="5"/>
      <c r="K100" s="55"/>
    </row>
    <row r="101" spans="1:13" ht="14.25" thickBot="1">
      <c r="A101" s="56"/>
      <c r="B101" s="57"/>
      <c r="C101" s="57"/>
      <c r="D101" s="57"/>
      <c r="E101" s="57"/>
      <c r="F101" s="57"/>
      <c r="G101" s="57"/>
      <c r="H101" s="57"/>
      <c r="I101" s="57"/>
      <c r="J101" s="57"/>
      <c r="K101" s="58"/>
    </row>
    <row r="102" spans="1:13" ht="9" customHeight="1">
      <c r="A102" s="5"/>
      <c r="B102" s="5"/>
      <c r="C102" s="5"/>
      <c r="D102" s="5"/>
      <c r="E102" s="5"/>
      <c r="F102" s="5"/>
      <c r="G102" s="5"/>
      <c r="H102" s="5"/>
      <c r="I102" s="5"/>
      <c r="J102" s="5"/>
      <c r="K102" s="5"/>
    </row>
    <row r="103" spans="1:13" ht="14.25" thickBot="1">
      <c r="A103" s="5"/>
      <c r="B103" s="5"/>
      <c r="C103" s="5"/>
      <c r="D103" s="5"/>
      <c r="E103" s="5"/>
      <c r="F103" s="5"/>
      <c r="G103" s="5"/>
      <c r="H103" s="5"/>
      <c r="I103" s="5"/>
      <c r="J103" s="5"/>
      <c r="K103" s="5"/>
      <c r="L103" s="5"/>
      <c r="M103" s="5"/>
    </row>
    <row r="104" spans="1:13" ht="19.5" customHeight="1" thickBot="1">
      <c r="A104" s="403" t="str">
        <f>+A52</f>
        <v>業務用厨房熱機器等性能測定結果　【電気機器】</v>
      </c>
      <c r="B104" s="404"/>
      <c r="C104" s="404"/>
      <c r="D104" s="404"/>
      <c r="E104" s="404"/>
      <c r="F104" s="404"/>
      <c r="G104" s="404"/>
      <c r="H104" s="404"/>
      <c r="I104" s="404"/>
      <c r="J104" s="404"/>
      <c r="K104" s="405"/>
    </row>
    <row r="105" spans="1:13" s="25" customFormat="1" ht="33.75" customHeight="1" thickTop="1">
      <c r="A105" s="26" t="s">
        <v>196</v>
      </c>
      <c r="B105" s="428" t="str">
        <f>+B3</f>
        <v>スチームコンベクションオーブン</v>
      </c>
      <c r="C105" s="429"/>
      <c r="D105" s="429"/>
      <c r="E105" s="429"/>
      <c r="F105" s="429"/>
      <c r="G105" s="429"/>
      <c r="H105" s="430" t="str">
        <f>+H3</f>
        <v>　（　３．立上り性能　）</v>
      </c>
      <c r="I105" s="430"/>
      <c r="J105" s="430"/>
      <c r="K105" s="431"/>
    </row>
    <row r="106" spans="1:13" ht="19.5" customHeight="1" thickBot="1">
      <c r="A106" s="6" t="s">
        <v>2</v>
      </c>
      <c r="B106" s="406" t="str">
        <f>IF(表紙!$B$6=0,"",表紙!$B$6)</f>
        <v/>
      </c>
      <c r="C106" s="406"/>
      <c r="D106" s="407"/>
      <c r="E106" s="407"/>
      <c r="F106" s="408"/>
      <c r="G106" s="229" t="s">
        <v>3</v>
      </c>
      <c r="H106" s="409" t="str">
        <f>IF(表紙!$G$5=0,"",表紙!$G$5)</f>
        <v/>
      </c>
      <c r="I106" s="410"/>
      <c r="J106" s="410"/>
      <c r="K106" s="411"/>
    </row>
    <row r="107" spans="1:13">
      <c r="A107" s="27" t="s">
        <v>17</v>
      </c>
      <c r="B107" s="426" t="s">
        <v>34</v>
      </c>
      <c r="C107" s="419"/>
      <c r="D107" s="419"/>
      <c r="E107" s="420" t="s">
        <v>30</v>
      </c>
      <c r="F107" s="421"/>
      <c r="G107" s="65"/>
      <c r="H107" s="426" t="s">
        <v>22</v>
      </c>
      <c r="I107" s="65"/>
      <c r="J107" s="433" t="s">
        <v>108</v>
      </c>
      <c r="K107" s="67"/>
    </row>
    <row r="108" spans="1:13" ht="14.25" thickBot="1">
      <c r="A108" s="6" t="s">
        <v>18</v>
      </c>
      <c r="B108" s="427"/>
      <c r="C108" s="432"/>
      <c r="D108" s="432"/>
      <c r="E108" s="422"/>
      <c r="F108" s="423"/>
      <c r="G108" s="66"/>
      <c r="H108" s="427"/>
      <c r="I108" s="66"/>
      <c r="J108" s="366"/>
      <c r="K108" s="68"/>
    </row>
    <row r="109" spans="1:13" s="25" customFormat="1" ht="18" customHeight="1">
      <c r="A109" s="30"/>
      <c r="B109" s="434" t="s">
        <v>199</v>
      </c>
      <c r="C109" s="434"/>
      <c r="D109" s="434"/>
      <c r="E109" s="434"/>
      <c r="F109" s="434"/>
      <c r="G109" s="434"/>
      <c r="H109" s="434"/>
      <c r="I109" s="434"/>
      <c r="J109" s="434"/>
      <c r="K109" s="29"/>
    </row>
    <row r="110" spans="1:13" s="25" customFormat="1" ht="18" customHeight="1">
      <c r="A110" s="30"/>
      <c r="B110" s="435"/>
      <c r="C110" s="435"/>
      <c r="D110" s="435"/>
      <c r="E110" s="435"/>
      <c r="F110" s="435"/>
      <c r="G110" s="435"/>
      <c r="H110" s="435"/>
      <c r="I110" s="435"/>
      <c r="J110" s="435"/>
      <c r="K110" s="29"/>
    </row>
    <row r="111" spans="1:13" s="25" customFormat="1" ht="18" customHeight="1">
      <c r="A111" s="30"/>
      <c r="B111" s="435"/>
      <c r="C111" s="435"/>
      <c r="D111" s="435"/>
      <c r="E111" s="435"/>
      <c r="F111" s="435"/>
      <c r="G111" s="435"/>
      <c r="H111" s="435"/>
      <c r="I111" s="435"/>
      <c r="J111" s="435"/>
      <c r="K111" s="29"/>
    </row>
    <row r="112" spans="1:13" s="25" customFormat="1" ht="18" customHeight="1">
      <c r="A112" s="30"/>
      <c r="B112" s="435"/>
      <c r="C112" s="435"/>
      <c r="D112" s="435"/>
      <c r="E112" s="435"/>
      <c r="F112" s="435"/>
      <c r="G112" s="435"/>
      <c r="H112" s="435"/>
      <c r="I112" s="435"/>
      <c r="J112" s="435"/>
      <c r="K112" s="29"/>
    </row>
    <row r="113" spans="1:11" s="25" customFormat="1" ht="18" customHeight="1">
      <c r="A113" s="54"/>
      <c r="B113" s="435"/>
      <c r="C113" s="435"/>
      <c r="D113" s="435"/>
      <c r="E113" s="435"/>
      <c r="F113" s="435"/>
      <c r="G113" s="435"/>
      <c r="H113" s="435"/>
      <c r="I113" s="435"/>
      <c r="J113" s="435"/>
      <c r="K113" s="29"/>
    </row>
    <row r="114" spans="1:11" s="25" customFormat="1" ht="18" customHeight="1">
      <c r="A114" s="30"/>
      <c r="B114" s="435"/>
      <c r="C114" s="435"/>
      <c r="D114" s="435"/>
      <c r="E114" s="435"/>
      <c r="F114" s="435"/>
      <c r="G114" s="435"/>
      <c r="H114" s="435"/>
      <c r="I114" s="435"/>
      <c r="J114" s="435"/>
      <c r="K114" s="29"/>
    </row>
    <row r="115" spans="1:11" s="25" customFormat="1" ht="18" customHeight="1">
      <c r="A115" s="30"/>
      <c r="B115" s="435"/>
      <c r="C115" s="435"/>
      <c r="D115" s="435"/>
      <c r="E115" s="435"/>
      <c r="F115" s="435"/>
      <c r="G115" s="435"/>
      <c r="H115" s="435"/>
      <c r="I115" s="435"/>
      <c r="J115" s="435"/>
      <c r="K115" s="29"/>
    </row>
    <row r="116" spans="1:11" s="25" customFormat="1" ht="18" customHeight="1">
      <c r="A116" s="164"/>
      <c r="B116" s="435"/>
      <c r="C116" s="435"/>
      <c r="D116" s="435"/>
      <c r="E116" s="435"/>
      <c r="F116" s="435"/>
      <c r="G116" s="435"/>
      <c r="H116" s="435"/>
      <c r="I116" s="435"/>
      <c r="J116" s="435"/>
      <c r="K116" s="29"/>
    </row>
    <row r="117" spans="1:11" s="25" customFormat="1" ht="18" customHeight="1">
      <c r="A117" s="30"/>
      <c r="B117" s="435"/>
      <c r="C117" s="435"/>
      <c r="D117" s="435"/>
      <c r="E117" s="435"/>
      <c r="F117" s="435"/>
      <c r="G117" s="435"/>
      <c r="H117" s="435"/>
      <c r="I117" s="435"/>
      <c r="J117" s="435"/>
      <c r="K117" s="29"/>
    </row>
    <row r="118" spans="1:11" s="25" customFormat="1" ht="12" customHeight="1">
      <c r="A118" s="30"/>
      <c r="B118" s="435"/>
      <c r="C118" s="435"/>
      <c r="D118" s="435"/>
      <c r="E118" s="435"/>
      <c r="F118" s="435"/>
      <c r="G118" s="435"/>
      <c r="H118" s="435"/>
      <c r="I118" s="435"/>
      <c r="J118" s="435"/>
      <c r="K118" s="29"/>
    </row>
    <row r="119" spans="1:11" s="25" customFormat="1" ht="22.5" customHeight="1">
      <c r="A119" s="30"/>
      <c r="B119" s="32" t="s">
        <v>40</v>
      </c>
      <c r="C119" s="31"/>
      <c r="D119" s="31"/>
      <c r="E119" s="31"/>
      <c r="F119" s="31"/>
      <c r="G119" s="31"/>
      <c r="H119" s="31"/>
      <c r="I119" s="31"/>
      <c r="J119" s="31"/>
      <c r="K119" s="29"/>
    </row>
    <row r="120" spans="1:11" s="25" customFormat="1" ht="18" customHeight="1">
      <c r="A120" s="30"/>
      <c r="B120" s="31"/>
      <c r="C120" s="31"/>
      <c r="D120" s="31"/>
      <c r="E120" s="31"/>
      <c r="G120" s="424" t="s">
        <v>151</v>
      </c>
      <c r="H120" s="425"/>
      <c r="I120" s="236"/>
      <c r="J120" s="31"/>
      <c r="K120" s="29"/>
    </row>
    <row r="121" spans="1:11" s="25" customFormat="1" ht="18" customHeight="1">
      <c r="A121" s="30"/>
      <c r="C121" s="424" t="s">
        <v>152</v>
      </c>
      <c r="D121" s="424"/>
      <c r="E121" s="424"/>
      <c r="F121" s="424"/>
      <c r="G121" s="424"/>
      <c r="H121" s="425"/>
      <c r="I121" s="237"/>
      <c r="J121" s="31"/>
      <c r="K121" s="29"/>
    </row>
    <row r="122" spans="1:11" ht="3.75" customHeight="1">
      <c r="A122" s="30"/>
      <c r="C122" s="28"/>
      <c r="D122" s="28"/>
      <c r="E122" s="28"/>
      <c r="F122" s="28"/>
      <c r="G122" s="28"/>
      <c r="H122" s="28"/>
      <c r="I122" s="28"/>
      <c r="J122" s="28"/>
      <c r="K122" s="29"/>
    </row>
    <row r="123" spans="1:11">
      <c r="A123" s="30"/>
      <c r="B123" s="28"/>
      <c r="C123" s="28"/>
      <c r="D123" s="28"/>
      <c r="E123" s="28"/>
      <c r="F123" s="5"/>
      <c r="G123" s="28"/>
      <c r="H123" s="224" t="s">
        <v>187</v>
      </c>
      <c r="I123" s="224" t="s">
        <v>188</v>
      </c>
      <c r="J123" s="28"/>
      <c r="K123" s="29"/>
    </row>
    <row r="124" spans="1:11" ht="18.75" customHeight="1">
      <c r="A124" s="30"/>
      <c r="B124" s="33" t="s">
        <v>73</v>
      </c>
      <c r="C124" s="28"/>
      <c r="D124" s="34"/>
      <c r="E124" s="34"/>
      <c r="F124" s="5"/>
      <c r="G124" s="35" t="s">
        <v>81</v>
      </c>
      <c r="H124" s="69"/>
      <c r="I124" s="69"/>
      <c r="J124" s="36" t="s">
        <v>11</v>
      </c>
      <c r="K124" s="37" t="s">
        <v>58</v>
      </c>
    </row>
    <row r="125" spans="1:11" s="25" customFormat="1" ht="17.25" customHeight="1">
      <c r="A125" s="30"/>
      <c r="B125" s="418" t="s">
        <v>161</v>
      </c>
      <c r="C125" s="418"/>
      <c r="D125" s="418"/>
      <c r="E125" s="418"/>
      <c r="G125" s="38" t="s">
        <v>160</v>
      </c>
      <c r="H125" s="28">
        <v>250</v>
      </c>
      <c r="I125" s="28">
        <v>250</v>
      </c>
      <c r="J125" s="36" t="s">
        <v>0</v>
      </c>
      <c r="K125" s="37"/>
    </row>
    <row r="126" spans="1:11" ht="17.25" customHeight="1">
      <c r="A126" s="30"/>
      <c r="B126" s="39" t="s">
        <v>71</v>
      </c>
      <c r="C126" s="28"/>
      <c r="D126" s="34"/>
      <c r="E126" s="34"/>
      <c r="F126" s="5"/>
      <c r="G126" s="38" t="s">
        <v>83</v>
      </c>
      <c r="H126" s="70"/>
      <c r="I126" s="70"/>
      <c r="J126" s="36" t="s">
        <v>0</v>
      </c>
      <c r="K126" s="37" t="s">
        <v>8</v>
      </c>
    </row>
    <row r="127" spans="1:11" ht="17.25" customHeight="1">
      <c r="A127" s="30"/>
      <c r="B127" s="39" t="s">
        <v>72</v>
      </c>
      <c r="C127" s="28"/>
      <c r="D127" s="34"/>
      <c r="E127" s="34"/>
      <c r="F127" s="5"/>
      <c r="G127" s="38" t="s">
        <v>87</v>
      </c>
      <c r="H127" s="70"/>
      <c r="I127" s="70"/>
      <c r="J127" s="36" t="s">
        <v>0</v>
      </c>
      <c r="K127" s="37" t="s">
        <v>8</v>
      </c>
    </row>
    <row r="128" spans="1:11" ht="7.5" customHeight="1" thickBot="1">
      <c r="A128" s="54"/>
      <c r="B128" s="5"/>
      <c r="C128" s="5"/>
      <c r="D128" s="5"/>
      <c r="E128" s="5"/>
      <c r="F128" s="5"/>
      <c r="G128" s="5"/>
      <c r="H128" s="5"/>
      <c r="I128" s="5"/>
      <c r="J128" s="5"/>
      <c r="K128" s="140"/>
    </row>
    <row r="129" spans="1:11" ht="17.25" customHeight="1" thickBot="1">
      <c r="A129" s="30"/>
      <c r="B129" s="39" t="s">
        <v>70</v>
      </c>
      <c r="C129" s="28"/>
      <c r="D129" s="9"/>
      <c r="E129" s="9"/>
      <c r="F129" s="5"/>
      <c r="G129" s="44" t="s">
        <v>84</v>
      </c>
      <c r="H129" s="45" t="str">
        <f>IF(COUNTBLANK(H124:H127)=0,H124*(H125-25)/(H127-H126),"")</f>
        <v/>
      </c>
      <c r="I129" s="45" t="str">
        <f>IF(COUNTBLANK(I124:I127)=0,I124*(I125-25)/(I127-I126),"")</f>
        <v/>
      </c>
      <c r="J129" s="36" t="s">
        <v>11</v>
      </c>
      <c r="K129" s="37" t="s">
        <v>58</v>
      </c>
    </row>
    <row r="130" spans="1:11" ht="7.5" customHeight="1" thickBot="1">
      <c r="A130" s="30"/>
      <c r="B130" s="28"/>
      <c r="C130" s="9"/>
      <c r="D130" s="9"/>
      <c r="E130" s="9"/>
      <c r="F130" s="5"/>
      <c r="G130" s="46"/>
      <c r="H130" s="46"/>
      <c r="I130" s="9"/>
      <c r="J130" s="47"/>
      <c r="K130" s="37"/>
    </row>
    <row r="131" spans="1:11" ht="30" customHeight="1" thickBot="1">
      <c r="A131" s="30"/>
      <c r="B131" s="28"/>
      <c r="C131" s="9"/>
      <c r="D131" s="9"/>
      <c r="E131" s="9"/>
      <c r="F131" s="5"/>
      <c r="G131" s="9"/>
      <c r="H131" s="49" t="s">
        <v>85</v>
      </c>
      <c r="I131" s="50" t="str">
        <f>IF(COUNTBLANK(H129:I129)=0,(H129+I129)/2,"")</f>
        <v/>
      </c>
      <c r="J131" s="36" t="s">
        <v>11</v>
      </c>
      <c r="K131" s="37" t="s">
        <v>58</v>
      </c>
    </row>
    <row r="132" spans="1:11" ht="7.5" customHeight="1" thickBot="1">
      <c r="A132" s="30"/>
      <c r="B132" s="28"/>
      <c r="C132" s="9"/>
      <c r="D132" s="9"/>
      <c r="E132" s="9"/>
      <c r="F132" s="5"/>
      <c r="G132" s="9"/>
      <c r="H132" s="9"/>
      <c r="I132" s="9"/>
      <c r="J132" s="36"/>
      <c r="K132" s="61"/>
    </row>
    <row r="133" spans="1:11" ht="14.25" thickBot="1">
      <c r="A133" s="30"/>
      <c r="B133" s="28"/>
      <c r="C133" s="9"/>
      <c r="D133" s="9"/>
      <c r="E133" s="9"/>
      <c r="F133" s="5"/>
      <c r="G133" s="9"/>
      <c r="H133" s="49" t="s">
        <v>21</v>
      </c>
      <c r="I133" s="52" t="str">
        <f>IF(I131&lt;&gt;"",ABS(H129-I129)/I131,"")</f>
        <v/>
      </c>
      <c r="J133" s="36"/>
      <c r="K133" s="61"/>
    </row>
    <row r="134" spans="1:11">
      <c r="A134" s="54"/>
      <c r="B134" s="5"/>
      <c r="C134" s="5"/>
      <c r="D134" s="5"/>
      <c r="E134" s="5"/>
      <c r="F134" s="5"/>
      <c r="G134" s="5"/>
      <c r="H134" s="5"/>
      <c r="I134" s="36"/>
      <c r="J134" s="5"/>
      <c r="K134" s="37"/>
    </row>
    <row r="135" spans="1:11" s="25" customFormat="1" ht="22.5" customHeight="1">
      <c r="A135" s="30"/>
      <c r="B135" s="232" t="s">
        <v>94</v>
      </c>
      <c r="C135" s="60"/>
      <c r="D135" s="60"/>
      <c r="E135" s="60"/>
      <c r="F135" s="60"/>
      <c r="G135" s="49" t="s">
        <v>113</v>
      </c>
      <c r="H135" s="154"/>
      <c r="I135" s="154"/>
      <c r="J135" s="62" t="s">
        <v>44</v>
      </c>
      <c r="K135" s="37" t="s">
        <v>5</v>
      </c>
    </row>
    <row r="136" spans="1:11" s="25" customFormat="1" ht="15" customHeight="1">
      <c r="A136" s="30"/>
      <c r="B136" s="28"/>
      <c r="C136" s="28"/>
      <c r="D136" s="28"/>
      <c r="E136" s="28"/>
      <c r="F136" s="28"/>
      <c r="G136" s="28"/>
      <c r="H136" s="49"/>
      <c r="I136" s="53"/>
      <c r="J136" s="28"/>
      <c r="K136" s="29"/>
    </row>
    <row r="137" spans="1:11">
      <c r="A137" s="54"/>
      <c r="B137" s="46" t="s">
        <v>4</v>
      </c>
      <c r="C137" s="28"/>
      <c r="D137" s="28"/>
      <c r="E137" s="28"/>
      <c r="F137" s="28"/>
      <c r="G137" s="28"/>
      <c r="H137" s="28"/>
      <c r="I137" s="28"/>
      <c r="J137" s="28"/>
      <c r="K137" s="29"/>
    </row>
    <row r="138" spans="1:11">
      <c r="A138" s="54"/>
      <c r="B138" s="28"/>
      <c r="C138" s="28"/>
      <c r="D138" s="28"/>
      <c r="E138" s="28"/>
      <c r="F138" s="28"/>
      <c r="G138" s="28"/>
      <c r="H138" s="28"/>
      <c r="I138" s="28"/>
      <c r="J138" s="28"/>
      <c r="K138" s="29"/>
    </row>
    <row r="139" spans="1:11">
      <c r="A139" s="54"/>
      <c r="B139" s="28"/>
      <c r="C139" s="28"/>
      <c r="D139" s="28"/>
      <c r="E139" s="28"/>
      <c r="F139" s="28"/>
      <c r="G139" s="28"/>
      <c r="H139" s="28"/>
      <c r="I139" s="28"/>
      <c r="J139" s="28"/>
      <c r="K139" s="29"/>
    </row>
    <row r="140" spans="1:11">
      <c r="A140" s="54"/>
      <c r="B140" s="28"/>
      <c r="C140" s="28"/>
      <c r="D140" s="28"/>
      <c r="E140" s="28"/>
      <c r="F140" s="28"/>
      <c r="G140" s="28"/>
      <c r="H140" s="28"/>
      <c r="I140" s="28"/>
      <c r="J140" s="28"/>
      <c r="K140" s="29"/>
    </row>
    <row r="141" spans="1:11">
      <c r="A141" s="54"/>
      <c r="B141" s="28"/>
      <c r="C141" s="28"/>
      <c r="D141" s="28"/>
      <c r="E141" s="28"/>
      <c r="F141" s="28"/>
      <c r="G141" s="28"/>
      <c r="H141" s="28"/>
      <c r="I141" s="28"/>
      <c r="J141" s="28"/>
      <c r="K141" s="29"/>
    </row>
    <row r="142" spans="1:11">
      <c r="A142" s="54"/>
      <c r="B142" s="28"/>
      <c r="C142" s="28"/>
      <c r="D142" s="28"/>
      <c r="E142" s="28"/>
      <c r="F142" s="28"/>
      <c r="G142" s="28"/>
      <c r="H142" s="28"/>
      <c r="I142" s="28"/>
      <c r="J142" s="28"/>
      <c r="K142" s="29"/>
    </row>
    <row r="143" spans="1:11">
      <c r="A143" s="54"/>
      <c r="B143" s="28"/>
      <c r="C143" s="28"/>
      <c r="D143" s="28"/>
      <c r="E143" s="28"/>
      <c r="F143" s="28"/>
      <c r="G143" s="28"/>
      <c r="H143" s="28"/>
      <c r="I143" s="28"/>
      <c r="J143" s="28"/>
      <c r="K143" s="29"/>
    </row>
    <row r="144" spans="1:11">
      <c r="A144" s="54"/>
      <c r="B144" s="28"/>
      <c r="C144" s="28"/>
      <c r="D144" s="28"/>
      <c r="E144" s="28"/>
      <c r="F144" s="28"/>
      <c r="G144" s="28"/>
      <c r="H144" s="28"/>
      <c r="I144" s="28"/>
      <c r="J144" s="28"/>
      <c r="K144" s="29"/>
    </row>
    <row r="145" spans="1:11">
      <c r="A145" s="54"/>
      <c r="B145" s="28"/>
      <c r="C145" s="28"/>
      <c r="D145" s="28"/>
      <c r="E145" s="28"/>
      <c r="F145" s="28"/>
      <c r="G145" s="28"/>
      <c r="H145" s="28"/>
      <c r="I145" s="28"/>
      <c r="J145" s="28"/>
      <c r="K145" s="29"/>
    </row>
    <row r="146" spans="1:11">
      <c r="A146" s="54"/>
      <c r="B146" s="5"/>
      <c r="C146" s="5"/>
      <c r="D146" s="5"/>
      <c r="E146" s="5"/>
      <c r="F146" s="5"/>
      <c r="G146" s="5"/>
      <c r="H146" s="5"/>
      <c r="I146" s="5"/>
      <c r="J146" s="5"/>
      <c r="K146" s="55"/>
    </row>
    <row r="147" spans="1:11">
      <c r="A147" s="54"/>
      <c r="B147" s="5"/>
      <c r="C147" s="5"/>
      <c r="D147" s="5"/>
      <c r="E147" s="5"/>
      <c r="F147" s="5"/>
      <c r="G147" s="5"/>
      <c r="H147" s="5"/>
      <c r="I147" s="5"/>
      <c r="J147" s="5"/>
      <c r="K147" s="55"/>
    </row>
    <row r="148" spans="1:11">
      <c r="A148" s="54"/>
      <c r="B148" s="5"/>
      <c r="C148" s="5"/>
      <c r="D148" s="5"/>
      <c r="E148" s="5"/>
      <c r="F148" s="5"/>
      <c r="G148" s="5"/>
      <c r="H148" s="5"/>
      <c r="I148" s="5"/>
      <c r="J148" s="5"/>
      <c r="K148" s="55"/>
    </row>
    <row r="149" spans="1:11">
      <c r="A149" s="54"/>
      <c r="B149" s="5"/>
      <c r="C149" s="5"/>
      <c r="D149" s="5"/>
      <c r="E149" s="5"/>
      <c r="F149" s="5"/>
      <c r="G149" s="5"/>
      <c r="H149" s="5"/>
      <c r="I149" s="5"/>
      <c r="J149" s="5"/>
      <c r="K149" s="55"/>
    </row>
    <row r="150" spans="1:11">
      <c r="A150" s="54"/>
      <c r="B150" s="5"/>
      <c r="C150" s="5"/>
      <c r="D150" s="5"/>
      <c r="E150" s="5"/>
      <c r="F150" s="5"/>
      <c r="G150" s="5"/>
      <c r="H150" s="5"/>
      <c r="I150" s="5"/>
      <c r="J150" s="5"/>
      <c r="K150" s="55"/>
    </row>
    <row r="151" spans="1:11">
      <c r="A151" s="54"/>
      <c r="B151" s="5"/>
      <c r="C151" s="5"/>
      <c r="D151" s="5"/>
      <c r="E151" s="5"/>
      <c r="F151" s="5"/>
      <c r="G151" s="5"/>
      <c r="H151" s="5"/>
      <c r="I151" s="5"/>
      <c r="J151" s="5"/>
      <c r="K151" s="55"/>
    </row>
    <row r="152" spans="1:11">
      <c r="A152" s="54"/>
      <c r="B152" s="5"/>
      <c r="C152" s="5"/>
      <c r="D152" s="5"/>
      <c r="E152" s="5"/>
      <c r="F152" s="5"/>
      <c r="G152" s="5"/>
      <c r="H152" s="5"/>
      <c r="I152" s="5"/>
      <c r="J152" s="5"/>
      <c r="K152" s="55"/>
    </row>
    <row r="153" spans="1:11" ht="14.25" thickBot="1">
      <c r="A153" s="56"/>
      <c r="B153" s="57"/>
      <c r="C153" s="57"/>
      <c r="D153" s="57"/>
      <c r="E153" s="57"/>
      <c r="F153" s="57"/>
      <c r="G153" s="57"/>
      <c r="H153" s="57"/>
      <c r="I153" s="57"/>
      <c r="J153" s="57"/>
      <c r="K153" s="58"/>
    </row>
    <row r="154" spans="1:11" ht="8.4499999999999993" customHeight="1"/>
  </sheetData>
  <sheetProtection password="89E8" sheet="1" objects="1" scenarios="1" selectLockedCells="1"/>
  <mergeCells count="44">
    <mergeCell ref="G68:H68"/>
    <mergeCell ref="B73:E73"/>
    <mergeCell ref="G120:H120"/>
    <mergeCell ref="B109:J118"/>
    <mergeCell ref="J107:J108"/>
    <mergeCell ref="C108:D108"/>
    <mergeCell ref="A104:K104"/>
    <mergeCell ref="B7:J16"/>
    <mergeCell ref="H54:K54"/>
    <mergeCell ref="G18:H18"/>
    <mergeCell ref="B22:E22"/>
    <mergeCell ref="C55:D55"/>
    <mergeCell ref="B5:B6"/>
    <mergeCell ref="B54:F54"/>
    <mergeCell ref="B55:B56"/>
    <mergeCell ref="E55:F56"/>
    <mergeCell ref="C121:H121"/>
    <mergeCell ref="B107:B108"/>
    <mergeCell ref="C107:D107"/>
    <mergeCell ref="H107:H108"/>
    <mergeCell ref="B105:G105"/>
    <mergeCell ref="H105:K105"/>
    <mergeCell ref="B57:J66"/>
    <mergeCell ref="J55:J56"/>
    <mergeCell ref="C56:D56"/>
    <mergeCell ref="E107:F108"/>
    <mergeCell ref="B106:F106"/>
    <mergeCell ref="H106:K106"/>
    <mergeCell ref="B125:E125"/>
    <mergeCell ref="A2:K2"/>
    <mergeCell ref="B4:F4"/>
    <mergeCell ref="H4:K4"/>
    <mergeCell ref="C5:D5"/>
    <mergeCell ref="E5:F6"/>
    <mergeCell ref="C69:H69"/>
    <mergeCell ref="A52:K52"/>
    <mergeCell ref="H55:H56"/>
    <mergeCell ref="B53:G53"/>
    <mergeCell ref="H53:K53"/>
    <mergeCell ref="H3:K3"/>
    <mergeCell ref="H5:H6"/>
    <mergeCell ref="B3:G3"/>
    <mergeCell ref="C6:D6"/>
    <mergeCell ref="J5:J6"/>
  </mergeCells>
  <phoneticPr fontId="3"/>
  <conditionalFormatting sqref="I133 I81:I82 I30">
    <cfRule type="cellIs" dxfId="4" priority="4" stopIfTrue="1" operator="greaterThan">
      <formula>0.1</formula>
    </cfRule>
  </conditionalFormatting>
  <conditionalFormatting sqref="I136">
    <cfRule type="cellIs" dxfId="3" priority="1" stopIfTrue="1" operator="greaterThan">
      <formula>0.1</formula>
    </cfRule>
  </conditionalFormatting>
  <pageMargins left="0.78740157480314965" right="0.51181102362204722" top="0.78740157480314965" bottom="0.39370078740157483" header="0.19685039370078741" footer="0.19685039370078741"/>
  <pageSetup paperSize="9" orientation="portrait" r:id="rId1"/>
  <rowBreaks count="3" manualBreakCount="3">
    <brk id="50" max="16383" man="1"/>
    <brk id="102" max="16383" man="1"/>
    <brk id="154" max="16383" man="1"/>
  </rowBreaks>
  <drawing r:id="rId2"/>
  <legacyDrawing r:id="rId3"/>
  <oleObjects>
    <mc:AlternateContent xmlns:mc="http://schemas.openxmlformats.org/markup-compatibility/2006">
      <mc:Choice Requires="x14">
        <oleObject progId="Excel.Sheet.12" shapeId="2049" r:id="rId4">
          <objectPr defaultSize="0" autoPict="0" r:id="rId5">
            <anchor moveWithCells="1" sizeWithCells="1">
              <from>
                <xdr:col>0</xdr:col>
                <xdr:colOff>590550</xdr:colOff>
                <xdr:row>10</xdr:row>
                <xdr:rowOff>95250</xdr:rowOff>
              </from>
              <to>
                <xdr:col>10</xdr:col>
                <xdr:colOff>257175</xdr:colOff>
                <xdr:row>15</xdr:row>
                <xdr:rowOff>9525</xdr:rowOff>
              </to>
            </anchor>
          </objectPr>
        </oleObject>
      </mc:Choice>
      <mc:Fallback>
        <oleObject progId="Excel.Sheet.12" shapeId="2049" r:id="rId4"/>
      </mc:Fallback>
    </mc:AlternateContent>
    <mc:AlternateContent xmlns:mc="http://schemas.openxmlformats.org/markup-compatibility/2006">
      <mc:Choice Requires="x14">
        <oleObject progId="Excel.Sheet.12" shapeId="2051" r:id="rId6">
          <objectPr defaultSize="0" autoPict="0" r:id="rId5">
            <anchor moveWithCells="1" sizeWithCells="1">
              <from>
                <xdr:col>0</xdr:col>
                <xdr:colOff>590550</xdr:colOff>
                <xdr:row>60</xdr:row>
                <xdr:rowOff>95250</xdr:rowOff>
              </from>
              <to>
                <xdr:col>10</xdr:col>
                <xdr:colOff>257175</xdr:colOff>
                <xdr:row>65</xdr:row>
                <xdr:rowOff>9525</xdr:rowOff>
              </to>
            </anchor>
          </objectPr>
        </oleObject>
      </mc:Choice>
      <mc:Fallback>
        <oleObject progId="Excel.Sheet.12" shapeId="2051" r:id="rId6"/>
      </mc:Fallback>
    </mc:AlternateContent>
    <mc:AlternateContent xmlns:mc="http://schemas.openxmlformats.org/markup-compatibility/2006">
      <mc:Choice Requires="x14">
        <oleObject progId="Excel.Sheet.12" shapeId="2053" r:id="rId7">
          <objectPr defaultSize="0" autoPict="0" r:id="rId5">
            <anchor moveWithCells="1" sizeWithCells="1">
              <from>
                <xdr:col>0</xdr:col>
                <xdr:colOff>590550</xdr:colOff>
                <xdr:row>112</xdr:row>
                <xdr:rowOff>95250</xdr:rowOff>
              </from>
              <to>
                <xdr:col>10</xdr:col>
                <xdr:colOff>257175</xdr:colOff>
                <xdr:row>117</xdr:row>
                <xdr:rowOff>9525</xdr:rowOff>
              </to>
            </anchor>
          </objectPr>
        </oleObject>
      </mc:Choice>
      <mc:Fallback>
        <oleObject progId="Excel.Sheet.12" shapeId="2053" r:id="rId7"/>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9"/>
  <sheetViews>
    <sheetView view="pageBreakPreview" zoomScaleNormal="100" zoomScaleSheetLayoutView="100" workbookViewId="0">
      <selection activeCell="C5" sqref="C5:D5"/>
    </sheetView>
  </sheetViews>
  <sheetFormatPr defaultRowHeight="13.5"/>
  <cols>
    <col min="1" max="1" width="10.5" style="1" customWidth="1"/>
    <col min="2" max="2" width="6.125" style="1" customWidth="1"/>
    <col min="3" max="3" width="9.125" style="1" customWidth="1"/>
    <col min="4" max="4" width="12.25" style="1" customWidth="1"/>
    <col min="5" max="5" width="11.125" style="1" customWidth="1"/>
    <col min="6" max="6" width="8.625" style="1" customWidth="1"/>
    <col min="7" max="7" width="9.125" style="1" customWidth="1"/>
    <col min="8" max="9" width="8" style="1" customWidth="1"/>
    <col min="10" max="10" width="6" style="1" customWidth="1"/>
    <col min="11" max="11" width="5.625" style="1" customWidth="1"/>
    <col min="12" max="16384" width="9" style="1"/>
  </cols>
  <sheetData>
    <row r="1" spans="1:12" ht="15" customHeight="1" thickBot="1"/>
    <row r="2" spans="1:12" s="25" customFormat="1" ht="19.5" customHeight="1" thickBot="1">
      <c r="A2" s="403" t="str">
        <f>+表紙!A2</f>
        <v>業務用厨房熱機器等性能測定結果　【電気機器】</v>
      </c>
      <c r="B2" s="404"/>
      <c r="C2" s="404"/>
      <c r="D2" s="404"/>
      <c r="E2" s="404"/>
      <c r="F2" s="404"/>
      <c r="G2" s="404"/>
      <c r="H2" s="404"/>
      <c r="I2" s="404"/>
      <c r="J2" s="405"/>
    </row>
    <row r="3" spans="1:12" s="25" customFormat="1" ht="33.75" customHeight="1" thickTop="1">
      <c r="A3" s="26" t="s">
        <v>196</v>
      </c>
      <c r="B3" s="428" t="str">
        <f>+表紙!B3</f>
        <v>スチームコンベクションオーブン</v>
      </c>
      <c r="C3" s="429"/>
      <c r="D3" s="429"/>
      <c r="E3" s="429"/>
      <c r="F3" s="429"/>
      <c r="G3" s="429"/>
      <c r="H3" s="430" t="s">
        <v>132</v>
      </c>
      <c r="I3" s="430"/>
      <c r="J3" s="431"/>
      <c r="K3" s="114"/>
      <c r="L3" s="28"/>
    </row>
    <row r="4" spans="1:12" s="25" customFormat="1" ht="20.100000000000001" customHeight="1" thickBot="1">
      <c r="A4" s="6" t="s">
        <v>2</v>
      </c>
      <c r="B4" s="406" t="str">
        <f>IF(表紙!$B$6=0,"",表紙!$B$6)</f>
        <v/>
      </c>
      <c r="C4" s="406"/>
      <c r="D4" s="407"/>
      <c r="E4" s="408"/>
      <c r="F4" s="229" t="s">
        <v>3</v>
      </c>
      <c r="G4" s="437" t="str">
        <f>IF(表紙!$G$5=0,"",表紙!$G$5)</f>
        <v/>
      </c>
      <c r="H4" s="407"/>
      <c r="I4" s="407"/>
      <c r="J4" s="438"/>
    </row>
    <row r="5" spans="1:12" s="25" customFormat="1" ht="15" customHeight="1" thickBot="1">
      <c r="A5" s="416" t="s">
        <v>34</v>
      </c>
      <c r="B5" s="417"/>
      <c r="C5" s="412"/>
      <c r="D5" s="412"/>
      <c r="E5" s="116" t="s">
        <v>30</v>
      </c>
      <c r="F5" s="72"/>
      <c r="G5" s="231" t="s">
        <v>22</v>
      </c>
      <c r="H5" s="72"/>
      <c r="I5" s="116" t="s">
        <v>23</v>
      </c>
      <c r="J5" s="200"/>
    </row>
    <row r="6" spans="1:12" s="25" customFormat="1" ht="3.75" customHeight="1">
      <c r="A6" s="30"/>
      <c r="B6" s="28"/>
      <c r="C6" s="28"/>
      <c r="D6" s="28"/>
      <c r="E6" s="28"/>
      <c r="F6" s="28"/>
      <c r="G6" s="28"/>
      <c r="H6" s="28"/>
      <c r="I6" s="28"/>
      <c r="J6" s="29"/>
    </row>
    <row r="7" spans="1:12" s="25" customFormat="1" ht="18.75" customHeight="1">
      <c r="A7" s="30"/>
      <c r="B7" s="436" t="s">
        <v>170</v>
      </c>
      <c r="C7" s="436"/>
      <c r="D7" s="436"/>
      <c r="E7" s="436"/>
      <c r="F7" s="436"/>
      <c r="G7" s="436"/>
      <c r="H7" s="436"/>
      <c r="I7" s="436"/>
      <c r="J7" s="29"/>
    </row>
    <row r="8" spans="1:12" s="25" customFormat="1" ht="18.75" customHeight="1">
      <c r="A8" s="30"/>
      <c r="B8" s="436"/>
      <c r="C8" s="436"/>
      <c r="D8" s="436"/>
      <c r="E8" s="436"/>
      <c r="F8" s="436"/>
      <c r="G8" s="436"/>
      <c r="H8" s="436"/>
      <c r="I8" s="436"/>
      <c r="J8" s="29"/>
    </row>
    <row r="9" spans="1:12" s="25" customFormat="1" ht="18.75" customHeight="1">
      <c r="A9" s="30"/>
      <c r="B9" s="436"/>
      <c r="C9" s="436"/>
      <c r="D9" s="436"/>
      <c r="E9" s="436"/>
      <c r="F9" s="436"/>
      <c r="G9" s="436"/>
      <c r="H9" s="436"/>
      <c r="I9" s="436"/>
      <c r="J9" s="29"/>
    </row>
    <row r="10" spans="1:12" s="25" customFormat="1" ht="18.75" customHeight="1">
      <c r="A10" s="164"/>
      <c r="B10" s="436"/>
      <c r="C10" s="436"/>
      <c r="D10" s="436"/>
      <c r="E10" s="436"/>
      <c r="F10" s="436"/>
      <c r="G10" s="436"/>
      <c r="H10" s="436"/>
      <c r="I10" s="436"/>
      <c r="J10" s="29"/>
    </row>
    <row r="11" spans="1:12" s="25" customFormat="1" ht="18.75" customHeight="1">
      <c r="A11" s="30"/>
      <c r="B11" s="436"/>
      <c r="C11" s="436"/>
      <c r="D11" s="436"/>
      <c r="E11" s="436"/>
      <c r="F11" s="436"/>
      <c r="G11" s="436"/>
      <c r="H11" s="436"/>
      <c r="I11" s="436"/>
      <c r="J11" s="29"/>
    </row>
    <row r="12" spans="1:12" s="25" customFormat="1" ht="18.75" customHeight="1">
      <c r="A12" s="30"/>
      <c r="B12" s="436"/>
      <c r="C12" s="436"/>
      <c r="D12" s="436"/>
      <c r="E12" s="436"/>
      <c r="F12" s="436"/>
      <c r="G12" s="436"/>
      <c r="H12" s="436"/>
      <c r="I12" s="436"/>
      <c r="J12" s="29"/>
    </row>
    <row r="13" spans="1:12" s="25" customFormat="1" ht="20.25" customHeight="1">
      <c r="A13" s="30"/>
      <c r="B13" s="436"/>
      <c r="C13" s="436"/>
      <c r="D13" s="436"/>
      <c r="E13" s="436"/>
      <c r="F13" s="436"/>
      <c r="G13" s="436"/>
      <c r="H13" s="436"/>
      <c r="I13" s="436"/>
      <c r="J13" s="29"/>
    </row>
    <row r="14" spans="1:12" s="25" customFormat="1" ht="26.25" customHeight="1">
      <c r="A14" s="30"/>
      <c r="B14" s="436"/>
      <c r="C14" s="436"/>
      <c r="D14" s="436"/>
      <c r="E14" s="436"/>
      <c r="F14" s="436"/>
      <c r="G14" s="436"/>
      <c r="H14" s="436"/>
      <c r="I14" s="436"/>
      <c r="J14" s="29"/>
    </row>
    <row r="15" spans="1:12" s="25" customFormat="1" ht="15" customHeight="1">
      <c r="A15" s="30"/>
      <c r="B15" s="28"/>
      <c r="C15" s="226"/>
      <c r="D15" s="87"/>
      <c r="E15" s="424" t="s">
        <v>151</v>
      </c>
      <c r="F15" s="424"/>
      <c r="G15" s="237"/>
      <c r="I15" s="226"/>
      <c r="J15" s="29"/>
    </row>
    <row r="16" spans="1:12" s="25" customFormat="1" ht="15" customHeight="1">
      <c r="A16" s="30"/>
      <c r="B16" s="28"/>
      <c r="C16" s="226"/>
      <c r="D16" s="28"/>
      <c r="E16" s="28"/>
      <c r="F16" s="49" t="s">
        <v>117</v>
      </c>
      <c r="G16" s="196"/>
      <c r="H16" s="226" t="s">
        <v>41</v>
      </c>
      <c r="I16" s="226"/>
      <c r="J16" s="29"/>
    </row>
    <row r="17" spans="1:12" s="25" customFormat="1" ht="15" customHeight="1">
      <c r="A17" s="30"/>
      <c r="B17" s="28"/>
      <c r="C17" s="226"/>
      <c r="D17" s="28"/>
      <c r="E17" s="28"/>
      <c r="F17" s="49" t="s">
        <v>116</v>
      </c>
      <c r="G17" s="196"/>
      <c r="H17" s="226" t="s">
        <v>41</v>
      </c>
      <c r="I17" s="226"/>
      <c r="J17" s="29"/>
    </row>
    <row r="18" spans="1:12" s="25" customFormat="1" ht="15" customHeight="1">
      <c r="A18" s="30"/>
      <c r="B18" s="28"/>
      <c r="C18" s="226"/>
      <c r="D18" s="28"/>
      <c r="E18" s="28"/>
      <c r="F18" s="49" t="s">
        <v>118</v>
      </c>
      <c r="G18" s="197"/>
      <c r="H18" s="226"/>
      <c r="I18" s="8"/>
      <c r="J18" s="29"/>
    </row>
    <row r="19" spans="1:12" s="25" customFormat="1" ht="15" customHeight="1">
      <c r="A19" s="30"/>
      <c r="B19" s="28"/>
      <c r="C19" s="226"/>
      <c r="D19" s="28"/>
      <c r="E19" s="28"/>
      <c r="F19" s="49" t="s">
        <v>119</v>
      </c>
      <c r="G19" s="197"/>
      <c r="H19" s="165"/>
      <c r="I19" s="8"/>
      <c r="J19" s="29"/>
    </row>
    <row r="20" spans="1:12" s="25" customFormat="1" ht="7.5" customHeight="1">
      <c r="A20" s="30"/>
      <c r="B20" s="28"/>
      <c r="C20" s="226"/>
      <c r="D20" s="28"/>
      <c r="E20" s="226"/>
      <c r="F20" s="28"/>
      <c r="G20" s="166"/>
      <c r="H20" s="226"/>
      <c r="I20" s="8"/>
      <c r="J20" s="29"/>
    </row>
    <row r="21" spans="1:12" s="25" customFormat="1" ht="30" customHeight="1">
      <c r="A21" s="30"/>
      <c r="B21" s="28"/>
      <c r="C21" s="232" t="s">
        <v>75</v>
      </c>
      <c r="D21" s="232"/>
      <c r="E21" s="232"/>
      <c r="F21" s="167" t="s">
        <v>106</v>
      </c>
      <c r="G21" s="73"/>
      <c r="H21" s="28" t="s">
        <v>79</v>
      </c>
      <c r="I21" s="168" t="s">
        <v>115</v>
      </c>
      <c r="J21" s="29"/>
      <c r="L21" s="28"/>
    </row>
    <row r="22" spans="1:12" s="25" customFormat="1" ht="7.5" customHeight="1">
      <c r="A22" s="30"/>
      <c r="B22" s="28"/>
      <c r="C22" s="39"/>
      <c r="D22" s="28"/>
      <c r="E22" s="28"/>
      <c r="F22" s="169"/>
      <c r="G22" s="170"/>
      <c r="H22" s="28"/>
      <c r="I22" s="168"/>
      <c r="J22" s="29"/>
      <c r="L22" s="28"/>
    </row>
    <row r="23" spans="1:12" s="25" customFormat="1" ht="30" customHeight="1">
      <c r="A23" s="30"/>
      <c r="B23" s="28"/>
      <c r="C23" s="232" t="s">
        <v>76</v>
      </c>
      <c r="D23" s="232"/>
      <c r="E23" s="232"/>
      <c r="F23" s="167" t="s">
        <v>107</v>
      </c>
      <c r="G23" s="74"/>
      <c r="H23" s="28" t="s">
        <v>77</v>
      </c>
      <c r="I23" s="168" t="s">
        <v>58</v>
      </c>
      <c r="J23" s="29"/>
    </row>
    <row r="24" spans="1:12" s="25" customFormat="1" ht="7.5" customHeight="1">
      <c r="A24" s="30"/>
      <c r="B24" s="28"/>
      <c r="C24" s="46"/>
      <c r="D24" s="9"/>
      <c r="E24" s="9"/>
      <c r="F24" s="82"/>
      <c r="G24" s="124"/>
      <c r="H24" s="46"/>
      <c r="I24" s="168"/>
      <c r="J24" s="29"/>
    </row>
    <row r="25" spans="1:12" ht="22.5" customHeight="1">
      <c r="A25" s="54"/>
      <c r="B25" s="28"/>
      <c r="C25" s="46" t="s">
        <v>91</v>
      </c>
      <c r="D25" s="9"/>
      <c r="E25" s="9"/>
      <c r="F25" s="63" t="s">
        <v>114</v>
      </c>
      <c r="G25" s="155"/>
      <c r="H25" s="46" t="s">
        <v>78</v>
      </c>
      <c r="I25" s="171" t="s">
        <v>5</v>
      </c>
      <c r="J25" s="29"/>
    </row>
    <row r="26" spans="1:12" ht="15" customHeight="1">
      <c r="A26" s="54"/>
      <c r="B26" s="46" t="s">
        <v>42</v>
      </c>
      <c r="C26" s="9"/>
      <c r="D26" s="232"/>
      <c r="E26" s="9"/>
      <c r="F26" s="9"/>
      <c r="G26" s="9"/>
      <c r="H26" s="9"/>
      <c r="I26" s="28"/>
      <c r="J26" s="29"/>
    </row>
    <row r="27" spans="1:12" ht="15" customHeight="1">
      <c r="A27" s="54"/>
      <c r="B27" s="28"/>
      <c r="C27" s="9"/>
      <c r="D27" s="9"/>
      <c r="E27" s="9"/>
      <c r="F27" s="9"/>
      <c r="G27" s="9"/>
      <c r="H27" s="9"/>
      <c r="I27" s="28"/>
      <c r="J27" s="29"/>
    </row>
    <row r="28" spans="1:12" ht="15" customHeight="1">
      <c r="A28" s="54"/>
      <c r="B28" s="28"/>
      <c r="C28" s="9"/>
      <c r="D28" s="9"/>
      <c r="E28" s="9"/>
      <c r="F28" s="9"/>
      <c r="G28" s="9"/>
      <c r="H28" s="9"/>
      <c r="I28" s="28"/>
      <c r="J28" s="29"/>
    </row>
    <row r="29" spans="1:12" ht="15" customHeight="1">
      <c r="A29" s="54"/>
      <c r="B29" s="28"/>
      <c r="C29" s="5"/>
      <c r="D29" s="9"/>
      <c r="E29" s="9"/>
      <c r="F29" s="9"/>
      <c r="G29" s="9"/>
      <c r="H29" s="9"/>
      <c r="I29" s="28"/>
      <c r="J29" s="29"/>
    </row>
    <row r="30" spans="1:12" ht="15" customHeight="1">
      <c r="A30" s="54"/>
      <c r="B30" s="28"/>
      <c r="C30" s="9"/>
      <c r="D30" s="9"/>
      <c r="E30" s="9"/>
      <c r="F30" s="9"/>
      <c r="G30" s="9"/>
      <c r="H30" s="9"/>
      <c r="I30" s="28"/>
      <c r="J30" s="29"/>
    </row>
    <row r="31" spans="1:12" ht="15" customHeight="1">
      <c r="A31" s="54"/>
      <c r="B31" s="28"/>
      <c r="C31" s="9"/>
      <c r="D31" s="9"/>
      <c r="E31" s="9"/>
      <c r="F31" s="9"/>
      <c r="G31" s="9"/>
      <c r="H31" s="9"/>
      <c r="I31" s="28"/>
      <c r="J31" s="29"/>
    </row>
    <row r="32" spans="1:12" ht="15" customHeight="1">
      <c r="A32" s="54"/>
      <c r="B32" s="28"/>
      <c r="C32" s="28"/>
      <c r="D32" s="28"/>
      <c r="E32" s="28"/>
      <c r="F32" s="28"/>
      <c r="G32" s="28"/>
      <c r="H32" s="28"/>
      <c r="I32" s="28"/>
      <c r="J32" s="29"/>
    </row>
    <row r="33" spans="1:10" ht="15" customHeight="1">
      <c r="A33" s="54"/>
      <c r="B33" s="28"/>
      <c r="C33" s="28"/>
      <c r="D33" s="28"/>
      <c r="E33" s="28"/>
      <c r="F33" s="28"/>
      <c r="G33" s="28"/>
      <c r="H33" s="28"/>
      <c r="I33" s="28"/>
      <c r="J33" s="29"/>
    </row>
    <row r="34" spans="1:10" ht="15" customHeight="1">
      <c r="A34" s="54"/>
      <c r="B34" s="28"/>
      <c r="C34" s="46"/>
      <c r="D34" s="9"/>
      <c r="E34" s="9"/>
      <c r="F34" s="9"/>
      <c r="G34" s="9"/>
      <c r="H34" s="9"/>
      <c r="I34" s="28"/>
      <c r="J34" s="29"/>
    </row>
    <row r="35" spans="1:10" ht="15" customHeight="1">
      <c r="A35" s="54"/>
      <c r="B35" s="28"/>
      <c r="C35" s="9"/>
      <c r="D35" s="9"/>
      <c r="E35" s="9"/>
      <c r="F35" s="9"/>
      <c r="G35" s="9"/>
      <c r="H35" s="9"/>
      <c r="I35" s="28"/>
      <c r="J35" s="29"/>
    </row>
    <row r="36" spans="1:10" ht="15" customHeight="1">
      <c r="A36" s="54"/>
      <c r="B36" s="5"/>
      <c r="C36" s="5"/>
      <c r="D36" s="9"/>
      <c r="E36" s="9"/>
      <c r="F36" s="9"/>
      <c r="G36" s="9"/>
      <c r="H36" s="9"/>
      <c r="I36" s="28"/>
      <c r="J36" s="29"/>
    </row>
    <row r="37" spans="1:10" ht="15" customHeight="1">
      <c r="A37" s="54"/>
      <c r="B37" s="46" t="s">
        <v>97</v>
      </c>
      <c r="C37" s="9"/>
      <c r="D37" s="9"/>
      <c r="E37" s="9"/>
      <c r="F37" s="9"/>
      <c r="G37" s="9"/>
      <c r="H37" s="9"/>
      <c r="I37" s="28"/>
      <c r="J37" s="29"/>
    </row>
    <row r="38" spans="1:10" ht="15" customHeight="1">
      <c r="A38" s="54"/>
      <c r="B38" s="28"/>
      <c r="C38" s="9"/>
      <c r="D38" s="9"/>
      <c r="E38" s="9"/>
      <c r="F38" s="9"/>
      <c r="G38" s="9"/>
      <c r="H38" s="9"/>
      <c r="I38" s="28"/>
      <c r="J38" s="29"/>
    </row>
    <row r="39" spans="1:10" ht="15" customHeight="1">
      <c r="A39" s="54"/>
      <c r="B39" s="5"/>
      <c r="C39" s="9"/>
      <c r="D39" s="9"/>
      <c r="E39" s="9"/>
      <c r="F39" s="9"/>
      <c r="G39" s="9"/>
      <c r="H39" s="9"/>
      <c r="I39" s="28"/>
      <c r="J39" s="29"/>
    </row>
    <row r="40" spans="1:10" ht="15" customHeight="1">
      <c r="A40" s="54"/>
      <c r="B40" s="28"/>
      <c r="C40" s="9"/>
      <c r="D40" s="9"/>
      <c r="E40" s="9"/>
      <c r="F40" s="9"/>
      <c r="G40" s="9"/>
      <c r="H40" s="9"/>
      <c r="I40" s="28"/>
      <c r="J40" s="29"/>
    </row>
    <row r="41" spans="1:10" ht="15" customHeight="1">
      <c r="A41" s="54"/>
      <c r="B41" s="28"/>
      <c r="C41" s="9"/>
      <c r="D41" s="9"/>
      <c r="E41" s="9"/>
      <c r="F41" s="9"/>
      <c r="G41" s="9"/>
      <c r="H41" s="9"/>
      <c r="I41" s="28"/>
      <c r="J41" s="29"/>
    </row>
    <row r="42" spans="1:10" ht="15" customHeight="1">
      <c r="A42" s="54"/>
      <c r="B42" s="28"/>
      <c r="C42" s="9"/>
      <c r="D42" s="9"/>
      <c r="E42" s="9"/>
      <c r="F42" s="9"/>
      <c r="G42" s="9"/>
      <c r="H42" s="9"/>
      <c r="I42" s="28"/>
      <c r="J42" s="29"/>
    </row>
    <row r="43" spans="1:10" ht="15" customHeight="1">
      <c r="A43" s="54"/>
      <c r="B43" s="28"/>
      <c r="C43" s="28"/>
      <c r="D43" s="28"/>
      <c r="E43" s="28"/>
      <c r="F43" s="28"/>
      <c r="G43" s="28"/>
      <c r="H43" s="28"/>
      <c r="I43" s="28"/>
      <c r="J43" s="29"/>
    </row>
    <row r="44" spans="1:10" ht="15" customHeight="1">
      <c r="A44" s="54"/>
      <c r="B44" s="28"/>
      <c r="C44" s="28"/>
      <c r="D44" s="28"/>
      <c r="E44" s="28"/>
      <c r="F44" s="28"/>
      <c r="G44" s="28"/>
      <c r="H44" s="28"/>
      <c r="I44" s="28"/>
      <c r="J44" s="29"/>
    </row>
    <row r="45" spans="1:10" ht="15" customHeight="1">
      <c r="A45" s="54"/>
      <c r="B45" s="28"/>
      <c r="C45" s="28"/>
      <c r="D45" s="28"/>
      <c r="E45" s="28"/>
      <c r="F45" s="28"/>
      <c r="G45" s="28"/>
      <c r="H45" s="28"/>
      <c r="I45" s="28"/>
      <c r="J45" s="29"/>
    </row>
    <row r="46" spans="1:10" ht="15" customHeight="1">
      <c r="A46" s="54"/>
      <c r="B46" s="28"/>
      <c r="C46" s="28"/>
      <c r="D46" s="28"/>
      <c r="E46" s="28"/>
      <c r="F46" s="28"/>
      <c r="G46" s="28"/>
      <c r="H46" s="28"/>
      <c r="I46" s="28"/>
      <c r="J46" s="29"/>
    </row>
    <row r="47" spans="1:10" ht="15" customHeight="1">
      <c r="A47" s="54"/>
      <c r="B47" s="28"/>
      <c r="C47" s="28"/>
      <c r="D47" s="28"/>
      <c r="E47" s="28"/>
      <c r="F47" s="28"/>
      <c r="G47" s="28"/>
      <c r="H47" s="28"/>
      <c r="I47" s="28"/>
      <c r="J47" s="29"/>
    </row>
    <row r="48" spans="1:10" ht="16.5" customHeight="1" thickBot="1">
      <c r="A48" s="56"/>
      <c r="B48" s="57"/>
      <c r="C48" s="57"/>
      <c r="D48" s="57"/>
      <c r="E48" s="57"/>
      <c r="F48" s="57"/>
      <c r="G48" s="57"/>
      <c r="H48" s="57"/>
      <c r="I48" s="57"/>
      <c r="J48" s="58"/>
    </row>
    <row r="49" ht="7.9" customHeight="1"/>
  </sheetData>
  <sheetProtection password="89E8" sheet="1" objects="1" scenarios="1" selectLockedCells="1"/>
  <mergeCells count="9">
    <mergeCell ref="E15:F15"/>
    <mergeCell ref="B7:I14"/>
    <mergeCell ref="A5:B5"/>
    <mergeCell ref="A2:J2"/>
    <mergeCell ref="B4:E4"/>
    <mergeCell ref="G4:J4"/>
    <mergeCell ref="C5:D5"/>
    <mergeCell ref="B3:G3"/>
    <mergeCell ref="H3:J3"/>
  </mergeCells>
  <phoneticPr fontId="3"/>
  <pageMargins left="0.78740157480314965" right="0.51181102362204722" top="0.78740157480314965" bottom="0.39370078740157483" header="0.19685039370078741" footer="0.19685039370078741"/>
  <pageSetup paperSize="9" orientation="portrait" r:id="rId1"/>
  <rowBreaks count="1" manualBreakCount="1">
    <brk id="4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100"/>
  <sheetViews>
    <sheetView view="pageBreakPreview" zoomScaleNormal="100" zoomScaleSheetLayoutView="100" workbookViewId="0">
      <selection activeCell="D5" sqref="D5"/>
    </sheetView>
  </sheetViews>
  <sheetFormatPr defaultRowHeight="13.5"/>
  <cols>
    <col min="1" max="1" width="10.375" style="1" customWidth="1"/>
    <col min="2" max="2" width="2.25" style="1" customWidth="1"/>
    <col min="3" max="3" width="10.25" style="1" customWidth="1"/>
    <col min="4" max="4" width="17.75" style="1" customWidth="1"/>
    <col min="5" max="5" width="5" style="1" customWidth="1"/>
    <col min="6" max="6" width="2.625" style="1" customWidth="1"/>
    <col min="7" max="7" width="7" style="1" customWidth="1"/>
    <col min="8" max="8" width="7.875" style="1" customWidth="1"/>
    <col min="9" max="9" width="8.875" style="1" customWidth="1"/>
    <col min="10" max="10" width="7.75" style="1" customWidth="1"/>
    <col min="11" max="11" width="9.125" style="1" customWidth="1"/>
    <col min="12" max="12" width="5.625" style="1" customWidth="1"/>
    <col min="13" max="16384" width="9" style="1"/>
  </cols>
  <sheetData>
    <row r="1" spans="1:11" ht="15" customHeight="1" thickBot="1"/>
    <row r="2" spans="1:11" s="25" customFormat="1" ht="19.5" customHeight="1" thickBot="1">
      <c r="A2" s="403" t="str">
        <f>+表紙!A2</f>
        <v>業務用厨房熱機器等性能測定結果　【電気機器】</v>
      </c>
      <c r="B2" s="404"/>
      <c r="C2" s="404"/>
      <c r="D2" s="404"/>
      <c r="E2" s="404"/>
      <c r="F2" s="404"/>
      <c r="G2" s="404"/>
      <c r="H2" s="404"/>
      <c r="I2" s="404"/>
      <c r="J2" s="404"/>
      <c r="K2" s="405"/>
    </row>
    <row r="3" spans="1:11" s="25" customFormat="1" ht="33.75" customHeight="1" thickTop="1">
      <c r="A3" s="26" t="s">
        <v>196</v>
      </c>
      <c r="B3" s="428" t="str">
        <f>+表紙!B3</f>
        <v>スチームコンベクションオーブン</v>
      </c>
      <c r="C3" s="429"/>
      <c r="D3" s="429"/>
      <c r="E3" s="429"/>
      <c r="F3" s="429"/>
      <c r="G3" s="429"/>
      <c r="H3" s="430" t="s">
        <v>133</v>
      </c>
      <c r="I3" s="430"/>
      <c r="J3" s="430"/>
      <c r="K3" s="431"/>
    </row>
    <row r="4" spans="1:11" s="25" customFormat="1" ht="20.100000000000001" customHeight="1" thickBot="1">
      <c r="A4" s="6" t="s">
        <v>2</v>
      </c>
      <c r="B4" s="406" t="str">
        <f>IF(表紙!$B$6=0,"",表紙!$B$6)</f>
        <v/>
      </c>
      <c r="C4" s="406"/>
      <c r="D4" s="407"/>
      <c r="E4" s="407"/>
      <c r="F4" s="408"/>
      <c r="G4" s="229" t="s">
        <v>3</v>
      </c>
      <c r="H4" s="409" t="str">
        <f>IF(表紙!$G$5=0,"",表紙!$G$5)</f>
        <v/>
      </c>
      <c r="I4" s="410"/>
      <c r="J4" s="410"/>
      <c r="K4" s="411"/>
    </row>
    <row r="5" spans="1:11">
      <c r="A5" s="27" t="s">
        <v>17</v>
      </c>
      <c r="B5" s="439" t="s">
        <v>34</v>
      </c>
      <c r="C5" s="440"/>
      <c r="D5" s="109"/>
      <c r="E5" s="420" t="s">
        <v>30</v>
      </c>
      <c r="F5" s="421"/>
      <c r="G5" s="65"/>
      <c r="H5" s="426" t="s">
        <v>22</v>
      </c>
      <c r="I5" s="65"/>
      <c r="J5" s="433" t="s">
        <v>23</v>
      </c>
      <c r="K5" s="67"/>
    </row>
    <row r="6" spans="1:11" ht="14.25" thickBot="1">
      <c r="A6" s="6" t="s">
        <v>18</v>
      </c>
      <c r="B6" s="441"/>
      <c r="C6" s="442"/>
      <c r="D6" s="110"/>
      <c r="E6" s="422"/>
      <c r="F6" s="423"/>
      <c r="G6" s="66"/>
      <c r="H6" s="427"/>
      <c r="I6" s="66"/>
      <c r="J6" s="366"/>
      <c r="K6" s="68"/>
    </row>
    <row r="7" spans="1:11" s="25" customFormat="1" ht="22.5" customHeight="1">
      <c r="A7" s="30"/>
      <c r="B7" s="32" t="s">
        <v>197</v>
      </c>
      <c r="C7" s="28"/>
      <c r="D7" s="28"/>
      <c r="E7" s="28"/>
      <c r="F7" s="28"/>
      <c r="G7" s="28"/>
      <c r="H7" s="28"/>
      <c r="I7" s="28"/>
      <c r="J7" s="28"/>
      <c r="K7" s="29"/>
    </row>
    <row r="8" spans="1:11" s="25" customFormat="1" ht="10.5" customHeight="1">
      <c r="A8" s="30"/>
      <c r="B8" s="28"/>
      <c r="C8" s="28"/>
      <c r="D8" s="28"/>
      <c r="E8" s="28"/>
      <c r="F8" s="28"/>
      <c r="G8" s="28"/>
      <c r="H8" s="28"/>
      <c r="I8" s="28"/>
      <c r="J8" s="28"/>
      <c r="K8" s="29"/>
    </row>
    <row r="9" spans="1:11" s="25" customFormat="1" ht="10.5" customHeight="1">
      <c r="A9" s="30"/>
      <c r="B9" s="28"/>
      <c r="C9" s="28"/>
      <c r="D9" s="28"/>
      <c r="E9" s="28"/>
      <c r="F9" s="28"/>
      <c r="G9" s="28"/>
      <c r="H9" s="28"/>
      <c r="I9" s="28"/>
      <c r="J9" s="28"/>
      <c r="K9" s="29"/>
    </row>
    <row r="10" spans="1:11" s="25" customFormat="1" ht="15" customHeight="1">
      <c r="A10" s="30"/>
      <c r="B10" s="28"/>
      <c r="C10" s="28"/>
      <c r="D10" s="28"/>
      <c r="E10" s="28"/>
      <c r="F10" s="28"/>
      <c r="G10" s="28"/>
      <c r="H10" s="224" t="s">
        <v>187</v>
      </c>
      <c r="I10" s="224" t="s">
        <v>188</v>
      </c>
      <c r="J10" s="36"/>
      <c r="K10" s="37"/>
    </row>
    <row r="11" spans="1:11" s="25" customFormat="1" ht="17.25" customHeight="1">
      <c r="A11" s="30"/>
      <c r="C11" s="39" t="s">
        <v>92</v>
      </c>
      <c r="D11" s="28"/>
      <c r="E11" s="28"/>
      <c r="F11" s="28"/>
      <c r="G11" s="38" t="s">
        <v>93</v>
      </c>
      <c r="H11" s="75" t="str">
        <f>IF(+'3.立上り性能'!H135&lt;&gt;"",+'3.立上り性能'!H135,"")</f>
        <v/>
      </c>
      <c r="I11" s="75" t="str">
        <f>IF(+'3.立上り性能'!I135&lt;&gt;"",+'3.立上り性能'!I135,"")</f>
        <v/>
      </c>
      <c r="J11" s="76" t="s">
        <v>44</v>
      </c>
      <c r="K11" s="201" t="s">
        <v>5</v>
      </c>
    </row>
    <row r="12" spans="1:11" s="25" customFormat="1" ht="17.25" customHeight="1">
      <c r="A12" s="30"/>
      <c r="C12" s="39" t="s">
        <v>62</v>
      </c>
      <c r="D12" s="34"/>
      <c r="E12" s="34"/>
      <c r="G12" s="38" t="s">
        <v>83</v>
      </c>
      <c r="H12" s="77" t="str">
        <f>IF(+'3.立上り性能'!H126&lt;&gt;"",+'3.立上り性能'!H126,"")</f>
        <v/>
      </c>
      <c r="I12" s="77" t="str">
        <f>IF(+'3.立上り性能'!I126&lt;&gt;"",+'3.立上り性能'!I126,"")</f>
        <v/>
      </c>
      <c r="J12" s="36" t="s">
        <v>0</v>
      </c>
      <c r="K12" s="201" t="s">
        <v>8</v>
      </c>
    </row>
    <row r="13" spans="1:11" s="25" customFormat="1" ht="17.25" customHeight="1">
      <c r="A13" s="30"/>
      <c r="C13" s="39" t="s">
        <v>67</v>
      </c>
      <c r="D13" s="34"/>
      <c r="E13" s="34"/>
      <c r="G13" s="38" t="s">
        <v>82</v>
      </c>
      <c r="H13" s="77" t="str">
        <f>IF(+'3.立上り性能'!H127&lt;&gt;"",+'3.立上り性能'!H127,"")</f>
        <v/>
      </c>
      <c r="I13" s="77" t="str">
        <f>IF(+'3.立上り性能'!I127&lt;&gt;"",+'3.立上り性能'!I127,"")</f>
        <v/>
      </c>
      <c r="J13" s="36" t="s">
        <v>0</v>
      </c>
      <c r="K13" s="201" t="s">
        <v>8</v>
      </c>
    </row>
    <row r="14" spans="1:11" s="25" customFormat="1" ht="6.75" customHeight="1" thickBot="1">
      <c r="A14" s="30"/>
      <c r="C14" s="39"/>
      <c r="D14" s="34"/>
      <c r="E14" s="34"/>
      <c r="G14" s="41"/>
      <c r="H14" s="78"/>
      <c r="I14" s="78"/>
      <c r="J14" s="76"/>
      <c r="K14" s="201"/>
    </row>
    <row r="15" spans="1:11" s="25" customFormat="1" ht="17.25" customHeight="1" thickBot="1">
      <c r="A15" s="30"/>
      <c r="C15" s="39" t="s">
        <v>171</v>
      </c>
      <c r="D15" s="28"/>
      <c r="E15" s="28"/>
      <c r="F15" s="28"/>
      <c r="G15" s="44" t="s">
        <v>184</v>
      </c>
      <c r="H15" s="79" t="str">
        <f>IF(COUNTBLANK(H11:H13)=0,H11*(250-25)/(H13-H12),"")</f>
        <v/>
      </c>
      <c r="I15" s="79" t="str">
        <f>IF(COUNTBLANK(I11:I13)=0,I11*(250-25)/(I13-I12),"")</f>
        <v/>
      </c>
      <c r="J15" s="76" t="s">
        <v>78</v>
      </c>
      <c r="K15" s="201" t="s">
        <v>5</v>
      </c>
    </row>
    <row r="16" spans="1:11" s="25" customFormat="1" ht="7.5" customHeight="1" thickBot="1">
      <c r="A16" s="30"/>
      <c r="B16" s="28"/>
      <c r="C16" s="28"/>
      <c r="D16" s="28"/>
      <c r="E16" s="28"/>
      <c r="F16" s="28"/>
      <c r="G16" s="28"/>
      <c r="H16" s="28"/>
      <c r="I16" s="28"/>
      <c r="J16" s="36"/>
      <c r="K16" s="201"/>
    </row>
    <row r="17" spans="1:14" s="25" customFormat="1" ht="30" customHeight="1" thickBot="1">
      <c r="A17" s="30"/>
      <c r="B17" s="28"/>
      <c r="C17" s="28"/>
      <c r="D17" s="28"/>
      <c r="E17" s="28"/>
      <c r="F17" s="28"/>
      <c r="G17" s="28"/>
      <c r="H17" s="63" t="s">
        <v>185</v>
      </c>
      <c r="I17" s="64" t="str">
        <f>IF(COUNTBLANK(H15:I15)=0,(H15+I15)/2,"")</f>
        <v/>
      </c>
      <c r="J17" s="76" t="s">
        <v>78</v>
      </c>
      <c r="K17" s="201" t="s">
        <v>5</v>
      </c>
    </row>
    <row r="18" spans="1:14" s="25" customFormat="1" ht="7.5" customHeight="1" thickBot="1">
      <c r="A18" s="30"/>
      <c r="B18" s="28"/>
      <c r="C18" s="28"/>
      <c r="D18" s="28"/>
      <c r="E18" s="28"/>
      <c r="F18" s="28"/>
      <c r="G18" s="28"/>
      <c r="H18" s="9"/>
      <c r="I18" s="9"/>
      <c r="J18" s="36"/>
      <c r="K18" s="202"/>
    </row>
    <row r="19" spans="1:14" s="25" customFormat="1" ht="15" customHeight="1" thickBot="1">
      <c r="A19" s="30"/>
      <c r="B19" s="28"/>
      <c r="C19" s="28"/>
      <c r="D19" s="28"/>
      <c r="E19" s="28"/>
      <c r="F19" s="28"/>
      <c r="G19" s="28"/>
      <c r="H19" s="49" t="s">
        <v>21</v>
      </c>
      <c r="I19" s="52" t="str">
        <f>IF(I17&lt;&gt;"",ABS(H15-I15)/I17,"")</f>
        <v/>
      </c>
      <c r="J19" s="36"/>
      <c r="K19" s="202"/>
    </row>
    <row r="20" spans="1:14" s="25" customFormat="1" ht="22.5" customHeight="1">
      <c r="A20" s="30"/>
      <c r="B20" s="32" t="s">
        <v>28</v>
      </c>
      <c r="C20" s="28"/>
      <c r="D20" s="28"/>
      <c r="E20" s="28"/>
      <c r="F20" s="28"/>
      <c r="G20" s="28"/>
      <c r="H20" s="49"/>
      <c r="I20" s="53"/>
      <c r="J20" s="36"/>
      <c r="K20" s="202"/>
    </row>
    <row r="21" spans="1:14" s="28" customFormat="1" ht="15" customHeight="1">
      <c r="A21" s="30"/>
      <c r="C21" s="33"/>
      <c r="D21" s="33"/>
      <c r="E21" s="33"/>
      <c r="F21" s="33"/>
      <c r="H21" s="33"/>
      <c r="I21" s="33"/>
      <c r="J21" s="156"/>
      <c r="K21" s="203"/>
    </row>
    <row r="22" spans="1:14" s="25" customFormat="1" ht="15" customHeight="1">
      <c r="A22" s="30"/>
      <c r="B22" s="28"/>
      <c r="C22" s="80"/>
      <c r="D22" s="28"/>
      <c r="E22" s="28"/>
      <c r="F22" s="28"/>
      <c r="G22" s="28"/>
      <c r="H22" s="28"/>
      <c r="I22" s="28"/>
      <c r="J22" s="36"/>
      <c r="K22" s="201"/>
      <c r="N22" s="28"/>
    </row>
    <row r="23" spans="1:14" s="25" customFormat="1" ht="17.25" customHeight="1">
      <c r="A23" s="30"/>
      <c r="B23" s="28"/>
      <c r="C23" s="39" t="s">
        <v>80</v>
      </c>
      <c r="D23" s="9"/>
      <c r="E23" s="9"/>
      <c r="F23" s="9"/>
      <c r="G23" s="28"/>
      <c r="H23" s="44" t="s">
        <v>88</v>
      </c>
      <c r="I23" s="81" t="str">
        <f>IF('4.調理能力'!G25&lt;&gt;"",'4.調理能力'!G25,"")</f>
        <v/>
      </c>
      <c r="J23" s="76" t="s">
        <v>78</v>
      </c>
      <c r="K23" s="201" t="s">
        <v>5</v>
      </c>
    </row>
    <row r="24" spans="1:14" s="25" customFormat="1" ht="7.5" customHeight="1" thickBot="1">
      <c r="A24" s="30"/>
      <c r="B24" s="28"/>
      <c r="C24" s="28"/>
      <c r="D24" s="28"/>
      <c r="E24" s="28"/>
      <c r="F24" s="28"/>
      <c r="G24" s="28"/>
      <c r="H24" s="82"/>
      <c r="I24" s="83"/>
      <c r="J24" s="36"/>
      <c r="K24" s="201"/>
    </row>
    <row r="25" spans="1:14" s="25" customFormat="1" ht="30" customHeight="1" thickBot="1">
      <c r="A25" s="30"/>
      <c r="B25" s="28"/>
      <c r="C25" s="232" t="s">
        <v>172</v>
      </c>
      <c r="D25" s="28"/>
      <c r="E25" s="28"/>
      <c r="F25" s="232"/>
      <c r="G25" s="28"/>
      <c r="H25" s="63" t="s">
        <v>186</v>
      </c>
      <c r="I25" s="84" t="str">
        <f>+I23</f>
        <v/>
      </c>
      <c r="J25" s="157" t="s">
        <v>78</v>
      </c>
      <c r="K25" s="201" t="s">
        <v>5</v>
      </c>
    </row>
    <row r="26" spans="1:14" s="25" customFormat="1" ht="15" customHeight="1">
      <c r="A26" s="30"/>
      <c r="B26" s="28"/>
      <c r="C26" s="232"/>
      <c r="D26" s="59"/>
      <c r="E26" s="28"/>
      <c r="F26" s="232"/>
      <c r="G26" s="28"/>
      <c r="H26" s="63"/>
      <c r="I26" s="85"/>
      <c r="J26" s="157"/>
      <c r="K26" s="201"/>
    </row>
    <row r="27" spans="1:14" s="28" customFormat="1" ht="22.5" customHeight="1">
      <c r="A27" s="30"/>
      <c r="B27" s="32" t="s">
        <v>198</v>
      </c>
      <c r="H27" s="49"/>
      <c r="I27" s="86"/>
      <c r="J27" s="76"/>
      <c r="K27" s="204"/>
    </row>
    <row r="28" spans="1:14" s="25" customFormat="1" ht="15" customHeight="1">
      <c r="A28" s="30"/>
      <c r="B28" s="28"/>
      <c r="C28" s="28"/>
      <c r="D28" s="28"/>
      <c r="E28" s="28"/>
      <c r="F28" s="28"/>
      <c r="G28" s="28"/>
      <c r="H28" s="28"/>
      <c r="I28" s="28"/>
      <c r="J28" s="36"/>
      <c r="K28" s="201"/>
    </row>
    <row r="29" spans="1:14" s="25" customFormat="1" ht="17.25" customHeight="1">
      <c r="A29" s="30"/>
      <c r="B29" s="28"/>
      <c r="C29" s="31"/>
      <c r="D29" s="31"/>
      <c r="E29" s="31"/>
      <c r="F29" s="31"/>
      <c r="G29" s="28"/>
      <c r="H29" s="224" t="s">
        <v>187</v>
      </c>
      <c r="I29" s="224" t="s">
        <v>188</v>
      </c>
      <c r="J29" s="158"/>
      <c r="K29" s="205"/>
    </row>
    <row r="30" spans="1:14" s="25" customFormat="1" ht="17.25" customHeight="1">
      <c r="A30" s="30"/>
      <c r="B30" s="28"/>
      <c r="C30" s="232" t="s">
        <v>95</v>
      </c>
      <c r="E30" s="87"/>
      <c r="F30" s="87"/>
      <c r="G30" s="38" t="s">
        <v>64</v>
      </c>
      <c r="H30" s="111"/>
      <c r="I30" s="111"/>
      <c r="J30" s="76" t="s">
        <v>43</v>
      </c>
      <c r="K30" s="201" t="s">
        <v>5</v>
      </c>
    </row>
    <row r="31" spans="1:14" s="25" customFormat="1" ht="17.25" customHeight="1">
      <c r="A31" s="30"/>
      <c r="B31" s="28"/>
      <c r="C31" s="39" t="s">
        <v>90</v>
      </c>
      <c r="D31" s="49"/>
      <c r="E31" s="49"/>
      <c r="F31" s="28"/>
      <c r="G31" s="38" t="s">
        <v>65</v>
      </c>
      <c r="H31" s="112"/>
      <c r="I31" s="112"/>
      <c r="J31" s="76" t="s">
        <v>45</v>
      </c>
      <c r="K31" s="206" t="s">
        <v>66</v>
      </c>
    </row>
    <row r="32" spans="1:14" s="25" customFormat="1" ht="7.5" customHeight="1" thickBot="1">
      <c r="A32" s="30"/>
      <c r="B32" s="28"/>
      <c r="C32" s="39"/>
      <c r="D32" s="49"/>
      <c r="E32" s="49"/>
      <c r="F32" s="28"/>
      <c r="G32" s="38"/>
      <c r="H32" s="88"/>
      <c r="I32" s="88"/>
      <c r="J32" s="76"/>
      <c r="K32" s="201"/>
    </row>
    <row r="33" spans="1:14" ht="17.25" customHeight="1" thickBot="1">
      <c r="A33" s="54"/>
      <c r="B33" s="5"/>
      <c r="C33" s="228" t="s">
        <v>183</v>
      </c>
      <c r="D33" s="5"/>
      <c r="E33" s="5"/>
      <c r="F33" s="5"/>
      <c r="G33" s="44" t="s">
        <v>182</v>
      </c>
      <c r="H33" s="79" t="str">
        <f>IF(COUNTBLANK(H30:H31)=0,H30*60/H31,"")</f>
        <v/>
      </c>
      <c r="I33" s="79" t="str">
        <f>IF(COUNTBLANK(I30:I31)=0,I30*60/I31,"")</f>
        <v/>
      </c>
      <c r="J33" s="76" t="s">
        <v>6</v>
      </c>
      <c r="K33" s="201" t="s">
        <v>5</v>
      </c>
    </row>
    <row r="34" spans="1:14" s="25" customFormat="1" ht="6.75" customHeight="1" thickBot="1">
      <c r="A34" s="30"/>
      <c r="B34" s="28"/>
      <c r="C34" s="232"/>
      <c r="D34" s="31"/>
      <c r="E34" s="31"/>
      <c r="F34" s="49"/>
      <c r="G34" s="28"/>
      <c r="H34" s="232"/>
      <c r="I34" s="89"/>
      <c r="J34" s="76"/>
      <c r="K34" s="205"/>
    </row>
    <row r="35" spans="1:14" s="25" customFormat="1" ht="30" customHeight="1" thickBot="1">
      <c r="A35" s="30"/>
      <c r="B35" s="28"/>
      <c r="C35" s="28"/>
      <c r="D35" s="46"/>
      <c r="E35" s="46"/>
      <c r="F35" s="31"/>
      <c r="G35" s="28"/>
      <c r="H35" s="63" t="s">
        <v>181</v>
      </c>
      <c r="I35" s="64" t="str">
        <f>IF(COUNTBLANK(H33:I33)=0,(H33+I33)/2,"")</f>
        <v/>
      </c>
      <c r="J35" s="76" t="s">
        <v>6</v>
      </c>
      <c r="K35" s="201" t="s">
        <v>5</v>
      </c>
    </row>
    <row r="36" spans="1:14" s="25" customFormat="1" ht="6.75" customHeight="1" thickBot="1">
      <c r="A36" s="30"/>
      <c r="B36" s="28"/>
      <c r="C36" s="31"/>
      <c r="D36" s="46"/>
      <c r="E36" s="46"/>
      <c r="F36" s="31"/>
      <c r="G36" s="28"/>
      <c r="H36" s="49"/>
      <c r="I36" s="9"/>
      <c r="J36" s="76"/>
      <c r="K36" s="205"/>
    </row>
    <row r="37" spans="1:14" s="25" customFormat="1" ht="15" customHeight="1" thickBot="1">
      <c r="A37" s="30"/>
      <c r="B37" s="28"/>
      <c r="C37" s="31"/>
      <c r="D37" s="46"/>
      <c r="E37" s="46"/>
      <c r="F37" s="31"/>
      <c r="G37" s="28"/>
      <c r="H37" s="49" t="s">
        <v>21</v>
      </c>
      <c r="I37" s="52" t="str">
        <f>IF(I35&lt;&gt;"",ABS((H33-I33)/I35),"")</f>
        <v/>
      </c>
      <c r="J37" s="76"/>
      <c r="K37" s="205"/>
    </row>
    <row r="38" spans="1:14" s="25" customFormat="1" ht="22.5" customHeight="1">
      <c r="A38" s="30"/>
      <c r="B38" s="32" t="s">
        <v>29</v>
      </c>
      <c r="C38" s="28"/>
      <c r="D38" s="28"/>
      <c r="E38" s="28"/>
      <c r="F38" s="28"/>
      <c r="G38" s="28"/>
      <c r="H38" s="28"/>
      <c r="I38" s="28"/>
      <c r="J38" s="36"/>
      <c r="K38" s="201"/>
      <c r="N38" s="28"/>
    </row>
    <row r="39" spans="1:14" s="25" customFormat="1" ht="15" customHeight="1">
      <c r="A39" s="30"/>
      <c r="B39" s="28"/>
      <c r="C39" s="28" t="s">
        <v>98</v>
      </c>
      <c r="D39" s="28"/>
      <c r="E39" s="28"/>
      <c r="F39" s="9"/>
      <c r="G39" s="28"/>
      <c r="H39" s="9"/>
      <c r="I39" s="9"/>
      <c r="J39" s="159"/>
      <c r="K39" s="207"/>
    </row>
    <row r="40" spans="1:14" s="25" customFormat="1" ht="31.5" customHeight="1">
      <c r="A40" s="30"/>
      <c r="B40" s="28"/>
      <c r="C40" s="28"/>
      <c r="D40" s="28"/>
      <c r="E40" s="28"/>
      <c r="F40" s="28"/>
      <c r="G40" s="28"/>
      <c r="H40" s="28"/>
      <c r="I40" s="28"/>
      <c r="J40" s="36"/>
      <c r="K40" s="201"/>
    </row>
    <row r="41" spans="1:14" s="25" customFormat="1" ht="17.25" customHeight="1">
      <c r="A41" s="30"/>
      <c r="B41" s="28"/>
      <c r="C41" s="418" t="s">
        <v>171</v>
      </c>
      <c r="D41" s="418"/>
      <c r="E41" s="418"/>
      <c r="F41" s="418"/>
      <c r="G41" s="28"/>
      <c r="H41" s="44" t="s">
        <v>176</v>
      </c>
      <c r="I41" s="90" t="str">
        <f>+I17</f>
        <v/>
      </c>
      <c r="J41" s="76" t="s">
        <v>78</v>
      </c>
      <c r="K41" s="201" t="s">
        <v>5</v>
      </c>
    </row>
    <row r="42" spans="1:14" s="25" customFormat="1" ht="17.25" customHeight="1">
      <c r="A42" s="30"/>
      <c r="B42" s="28"/>
      <c r="C42" s="39" t="s">
        <v>172</v>
      </c>
      <c r="D42" s="39"/>
      <c r="E42" s="39"/>
      <c r="F42" s="39"/>
      <c r="G42" s="28"/>
      <c r="H42" s="44" t="s">
        <v>177</v>
      </c>
      <c r="I42" s="90" t="str">
        <f>I25</f>
        <v/>
      </c>
      <c r="J42" s="36" t="s">
        <v>120</v>
      </c>
      <c r="K42" s="201" t="s">
        <v>5</v>
      </c>
    </row>
    <row r="43" spans="1:14" s="25" customFormat="1" ht="17.25" customHeight="1">
      <c r="A43" s="30"/>
      <c r="C43" s="46" t="s">
        <v>173</v>
      </c>
      <c r="D43" s="92"/>
      <c r="E43" s="92"/>
      <c r="F43" s="28"/>
      <c r="H43" s="38" t="s">
        <v>178</v>
      </c>
      <c r="I43" s="113">
        <v>1</v>
      </c>
      <c r="J43" s="36" t="s">
        <v>99</v>
      </c>
      <c r="K43" s="201"/>
    </row>
    <row r="44" spans="1:14" s="25" customFormat="1" ht="17.25" customHeight="1">
      <c r="A44" s="30"/>
      <c r="B44" s="28"/>
      <c r="C44" s="39" t="s">
        <v>174</v>
      </c>
      <c r="D44" s="39"/>
      <c r="E44" s="39"/>
      <c r="F44" s="39"/>
      <c r="G44" s="28"/>
      <c r="H44" s="91" t="s">
        <v>179</v>
      </c>
      <c r="I44" s="113">
        <v>1</v>
      </c>
      <c r="J44" s="36" t="s">
        <v>99</v>
      </c>
      <c r="K44" s="201"/>
    </row>
    <row r="45" spans="1:14" s="25" customFormat="1" ht="7.5" customHeight="1" thickBot="1">
      <c r="A45" s="30"/>
      <c r="B45" s="28"/>
      <c r="C45" s="28"/>
      <c r="D45" s="28"/>
      <c r="E45" s="28"/>
      <c r="F45" s="28"/>
      <c r="G45" s="28"/>
      <c r="H45" s="80"/>
      <c r="I45" s="28"/>
      <c r="J45" s="36"/>
      <c r="K45" s="205"/>
    </row>
    <row r="46" spans="1:14" s="25" customFormat="1" ht="30" customHeight="1" thickBot="1">
      <c r="A46" s="30"/>
      <c r="B46" s="28"/>
      <c r="C46" s="46" t="s">
        <v>175</v>
      </c>
      <c r="D46" s="93"/>
      <c r="E46" s="93"/>
      <c r="F46" s="93"/>
      <c r="G46" s="28"/>
      <c r="H46" s="63" t="s">
        <v>180</v>
      </c>
      <c r="I46" s="94" t="str">
        <f>IF(COUNTBLANK(I41:I44)=0,I43*I41+I44*I42,"")</f>
        <v/>
      </c>
      <c r="J46" s="62" t="s">
        <v>7</v>
      </c>
      <c r="K46" s="201" t="s">
        <v>8</v>
      </c>
    </row>
    <row r="47" spans="1:14" s="25" customFormat="1" ht="18" customHeight="1" thickBot="1">
      <c r="A47" s="96"/>
      <c r="B47" s="97"/>
      <c r="C47" s="97"/>
      <c r="D47" s="97"/>
      <c r="E47" s="97"/>
      <c r="F47" s="97"/>
      <c r="G47" s="97"/>
      <c r="H47" s="97"/>
      <c r="I47" s="97"/>
      <c r="J47" s="97"/>
      <c r="K47" s="98"/>
    </row>
    <row r="48" spans="1:14" ht="7.9" customHeight="1"/>
    <row r="49" spans="1:11">
      <c r="A49" s="10"/>
      <c r="B49" s="10"/>
      <c r="C49" s="10"/>
      <c r="D49" s="10"/>
      <c r="E49" s="10"/>
      <c r="F49" s="10"/>
      <c r="G49" s="10"/>
      <c r="H49" s="10"/>
      <c r="I49" s="10"/>
      <c r="J49" s="10"/>
      <c r="K49" s="10"/>
    </row>
    <row r="50" spans="1:11" s="25" customFormat="1" ht="19.5" customHeight="1">
      <c r="A50" s="99"/>
      <c r="B50" s="99"/>
      <c r="C50" s="99"/>
      <c r="D50" s="99"/>
      <c r="E50" s="99"/>
      <c r="F50" s="99"/>
      <c r="G50" s="99"/>
      <c r="H50" s="99"/>
      <c r="I50" s="99"/>
      <c r="J50" s="99"/>
      <c r="K50" s="99"/>
    </row>
    <row r="51" spans="1:11" s="25" customFormat="1" ht="28.5" customHeight="1">
      <c r="A51" s="8"/>
      <c r="B51" s="100"/>
      <c r="C51" s="100"/>
      <c r="D51" s="225"/>
      <c r="E51" s="225"/>
      <c r="F51" s="225"/>
      <c r="G51" s="225"/>
      <c r="H51" s="225"/>
      <c r="I51" s="225"/>
      <c r="J51" s="225"/>
      <c r="K51" s="225"/>
    </row>
    <row r="52" spans="1:11" s="25" customFormat="1" ht="20.100000000000001" customHeight="1">
      <c r="A52" s="9"/>
      <c r="B52" s="101"/>
      <c r="C52" s="101"/>
      <c r="D52" s="102"/>
      <c r="E52" s="102"/>
      <c r="F52" s="102"/>
      <c r="G52" s="95"/>
      <c r="H52" s="102"/>
      <c r="I52" s="102"/>
      <c r="J52" s="102"/>
      <c r="K52" s="102"/>
    </row>
    <row r="53" spans="1:11" s="25" customFormat="1" ht="15" customHeight="1">
      <c r="A53" s="232"/>
      <c r="B53" s="232"/>
      <c r="C53" s="232"/>
      <c r="D53" s="232"/>
      <c r="E53" s="232"/>
      <c r="F53" s="232"/>
      <c r="G53" s="232"/>
      <c r="H53" s="232"/>
      <c r="I53" s="232"/>
      <c r="J53" s="232"/>
      <c r="K53" s="232"/>
    </row>
    <row r="54" spans="1:11" s="25" customFormat="1" ht="15" customHeight="1">
      <c r="A54" s="232"/>
      <c r="B54" s="232"/>
      <c r="C54" s="232"/>
      <c r="D54" s="232"/>
      <c r="E54" s="232"/>
      <c r="F54" s="232"/>
      <c r="G54" s="232"/>
      <c r="H54" s="232"/>
      <c r="I54" s="232"/>
      <c r="J54" s="232"/>
      <c r="K54" s="232"/>
    </row>
    <row r="55" spans="1:11" s="25" customFormat="1" ht="15" customHeight="1">
      <c r="A55" s="232"/>
      <c r="B55" s="232"/>
      <c r="C55" s="232"/>
      <c r="D55" s="232"/>
      <c r="E55" s="232"/>
      <c r="F55" s="232"/>
      <c r="G55" s="232"/>
      <c r="H55" s="232"/>
      <c r="I55" s="232"/>
      <c r="J55" s="232"/>
      <c r="K55" s="232"/>
    </row>
    <row r="56" spans="1:11" s="25" customFormat="1" ht="15" customHeight="1">
      <c r="A56" s="232"/>
      <c r="B56" s="232"/>
      <c r="C56" s="232"/>
      <c r="D56" s="232"/>
      <c r="E56" s="232"/>
      <c r="F56" s="232"/>
      <c r="G56" s="232"/>
      <c r="H56" s="232"/>
      <c r="I56" s="232"/>
      <c r="J56" s="232"/>
      <c r="K56" s="232"/>
    </row>
    <row r="57" spans="1:11" s="25" customFormat="1" ht="15" customHeight="1">
      <c r="A57" s="232"/>
      <c r="B57" s="232"/>
      <c r="C57" s="232"/>
      <c r="D57" s="232"/>
      <c r="E57" s="232"/>
      <c r="F57" s="232"/>
      <c r="G57" s="232"/>
      <c r="H57" s="232"/>
      <c r="I57" s="232"/>
      <c r="J57" s="232"/>
      <c r="K57" s="232"/>
    </row>
    <row r="58" spans="1:11" s="25" customFormat="1" ht="15" customHeight="1">
      <c r="A58" s="232"/>
      <c r="B58" s="232"/>
      <c r="C58" s="232"/>
      <c r="D58" s="232"/>
      <c r="E58" s="232"/>
      <c r="F58" s="232"/>
      <c r="G58" s="49"/>
      <c r="H58" s="103"/>
      <c r="I58" s="104"/>
      <c r="J58" s="232"/>
      <c r="K58" s="232"/>
    </row>
    <row r="59" spans="1:11" s="25" customFormat="1" ht="15" customHeight="1">
      <c r="A59" s="232"/>
      <c r="B59" s="232"/>
      <c r="C59" s="232"/>
      <c r="D59" s="232"/>
      <c r="E59" s="232"/>
      <c r="F59" s="232"/>
      <c r="G59" s="49"/>
      <c r="H59" s="105"/>
      <c r="I59" s="104"/>
      <c r="J59" s="232"/>
      <c r="K59" s="232"/>
    </row>
    <row r="60" spans="1:11" s="25" customFormat="1" ht="15" customHeight="1">
      <c r="A60" s="232"/>
      <c r="B60" s="232"/>
      <c r="C60" s="232"/>
      <c r="D60" s="232"/>
      <c r="E60" s="232"/>
      <c r="F60" s="232"/>
      <c r="G60" s="49"/>
      <c r="H60" s="103"/>
      <c r="I60" s="104"/>
      <c r="J60" s="232"/>
      <c r="K60" s="232"/>
    </row>
    <row r="61" spans="1:11" s="25" customFormat="1" ht="15" customHeight="1">
      <c r="A61" s="232"/>
      <c r="B61" s="232"/>
      <c r="C61" s="232"/>
      <c r="D61" s="232"/>
      <c r="E61" s="232"/>
      <c r="F61" s="232"/>
      <c r="G61" s="49"/>
      <c r="H61" s="103"/>
      <c r="I61" s="104"/>
      <c r="J61" s="232"/>
      <c r="K61" s="232"/>
    </row>
    <row r="62" spans="1:11" s="25" customFormat="1" ht="15" customHeight="1">
      <c r="A62" s="232"/>
      <c r="B62" s="232"/>
      <c r="C62" s="232"/>
      <c r="D62" s="232"/>
      <c r="E62" s="232"/>
      <c r="F62" s="232"/>
      <c r="G62" s="49"/>
      <c r="H62" s="106"/>
      <c r="I62" s="104"/>
      <c r="J62" s="232"/>
      <c r="K62" s="232"/>
    </row>
    <row r="63" spans="1:11" s="25" customFormat="1" ht="15" customHeight="1">
      <c r="A63" s="232"/>
      <c r="B63" s="232"/>
      <c r="C63" s="232"/>
      <c r="D63" s="232"/>
      <c r="E63" s="232"/>
      <c r="F63" s="232"/>
      <c r="G63" s="49"/>
      <c r="H63" s="106"/>
      <c r="I63" s="104"/>
      <c r="J63" s="232"/>
      <c r="K63" s="232"/>
    </row>
    <row r="64" spans="1:11" s="25" customFormat="1" ht="15" customHeight="1">
      <c r="A64" s="232"/>
      <c r="B64" s="232"/>
      <c r="C64" s="232"/>
      <c r="D64" s="232"/>
      <c r="E64" s="232"/>
      <c r="F64" s="232"/>
      <c r="G64" s="49"/>
      <c r="H64" s="107"/>
      <c r="I64" s="104"/>
      <c r="J64" s="232"/>
      <c r="K64" s="232"/>
    </row>
    <row r="65" spans="1:11" s="25" customFormat="1" ht="15" customHeight="1">
      <c r="A65" s="232"/>
      <c r="B65" s="232"/>
      <c r="C65" s="232"/>
      <c r="D65" s="232"/>
      <c r="E65" s="232"/>
      <c r="F65" s="232"/>
      <c r="G65" s="49"/>
      <c r="H65" s="108"/>
      <c r="I65" s="104"/>
      <c r="J65" s="232"/>
      <c r="K65" s="232"/>
    </row>
    <row r="66" spans="1:11" s="25" customFormat="1" ht="15" customHeight="1">
      <c r="A66" s="232"/>
      <c r="B66" s="232"/>
      <c r="C66" s="232"/>
      <c r="D66" s="232"/>
      <c r="E66" s="232"/>
      <c r="F66" s="232"/>
      <c r="G66" s="232"/>
      <c r="H66" s="232"/>
      <c r="I66" s="232"/>
      <c r="J66" s="232"/>
      <c r="K66" s="232"/>
    </row>
    <row r="67" spans="1:11" s="25" customFormat="1" ht="15" customHeight="1">
      <c r="A67" s="232"/>
      <c r="B67" s="232"/>
      <c r="C67" s="232"/>
      <c r="D67" s="232"/>
      <c r="E67" s="232"/>
      <c r="F67" s="232"/>
      <c r="G67" s="232"/>
      <c r="H67" s="232"/>
      <c r="I67" s="232"/>
      <c r="J67" s="232"/>
      <c r="K67" s="232"/>
    </row>
    <row r="68" spans="1:11" s="25" customFormat="1" ht="15" customHeight="1">
      <c r="A68" s="232"/>
      <c r="B68" s="232"/>
      <c r="C68" s="9"/>
      <c r="D68" s="232"/>
      <c r="E68" s="232"/>
      <c r="F68" s="232"/>
      <c r="G68" s="9"/>
      <c r="H68" s="9"/>
      <c r="I68" s="232"/>
      <c r="J68" s="232"/>
      <c r="K68" s="232"/>
    </row>
    <row r="69" spans="1:11" s="25" customFormat="1" ht="15" customHeight="1">
      <c r="A69" s="232"/>
      <c r="B69" s="232"/>
      <c r="C69" s="232"/>
      <c r="D69" s="232"/>
      <c r="E69" s="232"/>
      <c r="F69" s="232"/>
      <c r="G69" s="232"/>
      <c r="H69" s="104"/>
      <c r="I69" s="232"/>
      <c r="J69" s="232"/>
      <c r="K69" s="232"/>
    </row>
    <row r="70" spans="1:11" s="25" customFormat="1" ht="15" customHeight="1">
      <c r="A70" s="232"/>
      <c r="B70" s="232"/>
      <c r="C70" s="232"/>
      <c r="D70" s="232"/>
      <c r="E70" s="232"/>
      <c r="F70" s="232"/>
      <c r="G70" s="232"/>
      <c r="H70" s="232"/>
      <c r="I70" s="232"/>
      <c r="J70" s="232"/>
      <c r="K70" s="232"/>
    </row>
    <row r="71" spans="1:11" s="25" customFormat="1" ht="15" customHeight="1">
      <c r="A71" s="232"/>
      <c r="B71" s="232"/>
      <c r="C71" s="9"/>
      <c r="D71" s="232"/>
      <c r="E71" s="232"/>
      <c r="F71" s="232"/>
      <c r="G71" s="9"/>
      <c r="H71" s="9"/>
      <c r="I71" s="232"/>
      <c r="J71" s="232"/>
      <c r="K71" s="232"/>
    </row>
    <row r="72" spans="1:11" s="25" customFormat="1" ht="15" customHeight="1">
      <c r="A72" s="232"/>
      <c r="B72" s="232"/>
      <c r="C72" s="232"/>
      <c r="D72" s="232"/>
      <c r="E72" s="232"/>
      <c r="F72" s="232"/>
      <c r="G72" s="232"/>
      <c r="H72" s="104"/>
      <c r="I72" s="232"/>
      <c r="J72" s="232"/>
      <c r="K72" s="232"/>
    </row>
    <row r="73" spans="1:11" s="25" customFormat="1" ht="15" customHeight="1">
      <c r="A73" s="232"/>
      <c r="B73" s="232"/>
      <c r="C73" s="232"/>
      <c r="D73" s="232"/>
      <c r="E73" s="232"/>
      <c r="F73" s="232"/>
      <c r="G73" s="232"/>
      <c r="H73" s="232"/>
      <c r="I73" s="232"/>
      <c r="J73" s="232"/>
      <c r="K73" s="232"/>
    </row>
    <row r="74" spans="1:11" s="25" customFormat="1" ht="15" customHeight="1">
      <c r="A74" s="232"/>
      <c r="B74" s="232"/>
      <c r="C74" s="232"/>
      <c r="D74" s="232"/>
      <c r="E74" s="232"/>
      <c r="F74" s="232"/>
      <c r="G74" s="232"/>
      <c r="H74" s="232"/>
      <c r="I74" s="232"/>
      <c r="J74" s="232"/>
      <c r="K74" s="232"/>
    </row>
    <row r="75" spans="1:11" s="25" customFormat="1" ht="15" customHeight="1">
      <c r="A75" s="232"/>
      <c r="B75" s="232"/>
      <c r="C75" s="232"/>
      <c r="D75" s="232"/>
      <c r="E75" s="232"/>
      <c r="F75" s="232"/>
      <c r="G75" s="232"/>
      <c r="H75" s="232"/>
      <c r="I75" s="232"/>
      <c r="J75" s="232"/>
      <c r="K75" s="232"/>
    </row>
    <row r="76" spans="1:11" s="25" customFormat="1" ht="15" customHeight="1">
      <c r="A76" s="232"/>
      <c r="B76" s="232"/>
      <c r="C76" s="232"/>
      <c r="D76" s="232"/>
      <c r="E76" s="232"/>
      <c r="F76" s="232"/>
      <c r="G76" s="232"/>
      <c r="H76" s="232"/>
      <c r="I76" s="232"/>
      <c r="J76" s="232"/>
      <c r="K76" s="232"/>
    </row>
    <row r="77" spans="1:11" s="25" customFormat="1" ht="15" customHeight="1">
      <c r="A77" s="232"/>
      <c r="B77" s="232"/>
      <c r="C77" s="232"/>
      <c r="D77" s="232"/>
      <c r="E77" s="232"/>
      <c r="F77" s="232"/>
      <c r="G77" s="232"/>
      <c r="H77" s="232"/>
      <c r="I77" s="232"/>
      <c r="J77" s="232"/>
      <c r="K77" s="232"/>
    </row>
    <row r="78" spans="1:11" s="25" customFormat="1" ht="15" customHeight="1">
      <c r="A78" s="232"/>
      <c r="B78" s="232"/>
      <c r="C78" s="232"/>
      <c r="D78" s="232"/>
      <c r="E78" s="232"/>
      <c r="F78" s="232"/>
      <c r="G78" s="232"/>
      <c r="H78" s="232"/>
      <c r="I78" s="232"/>
      <c r="J78" s="232"/>
      <c r="K78" s="232"/>
    </row>
    <row r="79" spans="1:11" s="25" customFormat="1" ht="15" customHeight="1">
      <c r="A79" s="232"/>
      <c r="B79" s="232"/>
      <c r="C79" s="232"/>
      <c r="D79" s="232"/>
      <c r="E79" s="232"/>
      <c r="F79" s="232"/>
      <c r="G79" s="232"/>
      <c r="H79" s="232"/>
      <c r="I79" s="232"/>
      <c r="J79" s="232"/>
      <c r="K79" s="232"/>
    </row>
    <row r="80" spans="1:11" s="25" customFormat="1" ht="15" customHeight="1">
      <c r="A80" s="232"/>
      <c r="B80" s="232"/>
      <c r="C80" s="232"/>
      <c r="D80" s="232"/>
      <c r="E80" s="232"/>
      <c r="F80" s="232"/>
      <c r="G80" s="232"/>
      <c r="H80" s="232"/>
      <c r="I80" s="232"/>
      <c r="J80" s="232"/>
      <c r="K80" s="232"/>
    </row>
    <row r="81" spans="1:11" s="25" customFormat="1" ht="15" customHeight="1">
      <c r="A81" s="232"/>
      <c r="B81" s="232"/>
      <c r="C81" s="232"/>
      <c r="D81" s="232"/>
      <c r="E81" s="232"/>
      <c r="F81" s="232"/>
      <c r="G81" s="232"/>
      <c r="H81" s="232"/>
      <c r="I81" s="232"/>
      <c r="J81" s="232"/>
      <c r="K81" s="232"/>
    </row>
    <row r="82" spans="1:11" s="25" customFormat="1" ht="15" customHeight="1">
      <c r="A82" s="232"/>
      <c r="B82" s="232"/>
      <c r="C82" s="232"/>
      <c r="D82" s="232"/>
      <c r="E82" s="232"/>
      <c r="F82" s="232"/>
      <c r="G82" s="232"/>
      <c r="H82" s="232"/>
      <c r="I82" s="232"/>
      <c r="J82" s="232"/>
      <c r="K82" s="232"/>
    </row>
    <row r="83" spans="1:11" s="25" customFormat="1" ht="15" customHeight="1">
      <c r="A83" s="232"/>
      <c r="B83" s="232"/>
      <c r="C83" s="232"/>
      <c r="D83" s="232"/>
      <c r="E83" s="232"/>
      <c r="F83" s="232"/>
      <c r="G83" s="232"/>
      <c r="H83" s="232"/>
      <c r="I83" s="232"/>
      <c r="J83" s="232"/>
      <c r="K83" s="232"/>
    </row>
    <row r="84" spans="1:11" s="25" customFormat="1" ht="15" customHeight="1">
      <c r="A84" s="232"/>
      <c r="B84" s="232"/>
      <c r="C84" s="232"/>
      <c r="D84" s="232"/>
      <c r="E84" s="232"/>
      <c r="F84" s="232"/>
      <c r="G84" s="232"/>
      <c r="H84" s="232"/>
      <c r="I84" s="232"/>
      <c r="J84" s="232"/>
      <c r="K84" s="232"/>
    </row>
    <row r="85" spans="1:11" s="25" customFormat="1" ht="15" customHeight="1">
      <c r="A85" s="232"/>
      <c r="B85" s="232"/>
      <c r="C85" s="232"/>
      <c r="D85" s="232"/>
      <c r="E85" s="232"/>
      <c r="F85" s="232"/>
      <c r="G85" s="232"/>
      <c r="H85" s="232"/>
      <c r="I85" s="232"/>
      <c r="J85" s="232"/>
      <c r="K85" s="232"/>
    </row>
    <row r="86" spans="1:11" s="25" customFormat="1" ht="15" customHeight="1">
      <c r="A86" s="232"/>
      <c r="B86" s="232"/>
      <c r="C86" s="232"/>
      <c r="D86" s="232"/>
      <c r="E86" s="232"/>
      <c r="F86" s="232"/>
      <c r="G86" s="232"/>
      <c r="H86" s="232"/>
      <c r="I86" s="232"/>
      <c r="J86" s="232"/>
      <c r="K86" s="232"/>
    </row>
    <row r="87" spans="1:11" s="25" customFormat="1" ht="15" customHeight="1">
      <c r="A87" s="232"/>
      <c r="B87" s="232"/>
      <c r="C87" s="232"/>
      <c r="D87" s="232"/>
      <c r="E87" s="232"/>
      <c r="F87" s="232"/>
      <c r="G87" s="232"/>
      <c r="H87" s="232"/>
      <c r="I87" s="232"/>
      <c r="J87" s="232"/>
      <c r="K87" s="232"/>
    </row>
    <row r="88" spans="1:11" s="25" customFormat="1" ht="15" customHeight="1">
      <c r="A88" s="232"/>
      <c r="B88" s="232"/>
      <c r="C88" s="232"/>
      <c r="D88" s="232"/>
      <c r="E88" s="232"/>
      <c r="F88" s="232"/>
      <c r="G88" s="232"/>
      <c r="H88" s="232"/>
      <c r="I88" s="232"/>
      <c r="J88" s="232"/>
      <c r="K88" s="232"/>
    </row>
    <row r="89" spans="1:11" s="25" customFormat="1" ht="15" customHeight="1">
      <c r="A89" s="232"/>
      <c r="B89" s="232"/>
      <c r="C89" s="232"/>
      <c r="D89" s="232"/>
      <c r="E89" s="232"/>
      <c r="F89" s="232"/>
      <c r="G89" s="232"/>
      <c r="H89" s="232"/>
      <c r="I89" s="232"/>
      <c r="J89" s="232"/>
      <c r="K89" s="232"/>
    </row>
    <row r="90" spans="1:11" s="25" customFormat="1" ht="15" customHeight="1">
      <c r="A90" s="232"/>
      <c r="B90" s="232"/>
      <c r="C90" s="232"/>
      <c r="D90" s="232"/>
      <c r="E90" s="232"/>
      <c r="F90" s="232"/>
      <c r="G90" s="232"/>
      <c r="H90" s="232"/>
      <c r="I90" s="232"/>
      <c r="J90" s="232"/>
      <c r="K90" s="232"/>
    </row>
    <row r="91" spans="1:11" s="25" customFormat="1" ht="15" customHeight="1">
      <c r="A91" s="232"/>
      <c r="B91" s="232"/>
      <c r="C91" s="232"/>
      <c r="D91" s="232"/>
      <c r="E91" s="232"/>
      <c r="F91" s="232"/>
      <c r="G91" s="232"/>
      <c r="H91" s="232"/>
      <c r="I91" s="232"/>
      <c r="J91" s="232"/>
      <c r="K91" s="232"/>
    </row>
    <row r="92" spans="1:11" s="25" customFormat="1" ht="15" customHeight="1">
      <c r="A92" s="232"/>
      <c r="B92" s="232"/>
      <c r="C92" s="232"/>
      <c r="D92" s="232"/>
      <c r="E92" s="232"/>
      <c r="F92" s="232"/>
      <c r="G92" s="232"/>
      <c r="H92" s="232"/>
      <c r="I92" s="232"/>
      <c r="J92" s="232"/>
      <c r="K92" s="232"/>
    </row>
    <row r="93" spans="1:11" s="25" customFormat="1" ht="15" customHeight="1">
      <c r="A93" s="232"/>
      <c r="B93" s="232"/>
      <c r="C93" s="232"/>
      <c r="D93" s="232"/>
      <c r="E93" s="232"/>
      <c r="F93" s="232"/>
      <c r="G93" s="232"/>
      <c r="H93" s="232"/>
      <c r="I93" s="232"/>
      <c r="J93" s="232"/>
      <c r="K93" s="232"/>
    </row>
    <row r="94" spans="1:11" s="25" customFormat="1" ht="15" customHeight="1">
      <c r="A94" s="232"/>
      <c r="B94" s="232"/>
      <c r="C94" s="232"/>
      <c r="D94" s="232"/>
      <c r="E94" s="232"/>
      <c r="F94" s="232"/>
      <c r="G94" s="232"/>
      <c r="H94" s="232"/>
      <c r="I94" s="232"/>
      <c r="J94" s="232"/>
      <c r="K94" s="232"/>
    </row>
    <row r="95" spans="1:11" s="25" customFormat="1" ht="15" customHeight="1">
      <c r="A95" s="232"/>
      <c r="B95" s="232"/>
      <c r="C95" s="232"/>
      <c r="D95" s="232"/>
      <c r="E95" s="232"/>
      <c r="F95" s="232"/>
      <c r="G95" s="232"/>
      <c r="H95" s="232"/>
      <c r="I95" s="232"/>
      <c r="J95" s="232"/>
      <c r="K95" s="232"/>
    </row>
    <row r="96" spans="1:11" s="25" customFormat="1" ht="15" customHeight="1">
      <c r="A96" s="232"/>
      <c r="B96" s="232"/>
      <c r="C96" s="232"/>
      <c r="D96" s="232"/>
      <c r="E96" s="232"/>
      <c r="F96" s="232"/>
      <c r="G96" s="232"/>
      <c r="H96" s="232"/>
      <c r="I96" s="232"/>
      <c r="J96" s="232"/>
      <c r="K96" s="232"/>
    </row>
    <row r="97" spans="1:11" s="25" customFormat="1" ht="15" customHeight="1">
      <c r="A97" s="232"/>
      <c r="B97" s="232"/>
      <c r="C97" s="232"/>
      <c r="D97" s="232"/>
      <c r="E97" s="232"/>
      <c r="F97" s="232"/>
      <c r="G97" s="232"/>
      <c r="H97" s="232"/>
      <c r="I97" s="232"/>
      <c r="J97" s="232"/>
      <c r="K97" s="232"/>
    </row>
    <row r="98" spans="1:11" s="25" customFormat="1" ht="15" customHeight="1">
      <c r="A98" s="232"/>
      <c r="B98" s="232"/>
      <c r="C98" s="232"/>
      <c r="D98" s="232"/>
      <c r="E98" s="232"/>
      <c r="F98" s="232"/>
      <c r="G98" s="232"/>
      <c r="H98" s="232"/>
      <c r="I98" s="232"/>
      <c r="J98" s="232"/>
      <c r="K98" s="232"/>
    </row>
    <row r="99" spans="1:11" s="25" customFormat="1" ht="15" customHeight="1">
      <c r="A99" s="232"/>
      <c r="B99" s="232"/>
      <c r="C99" s="232"/>
      <c r="D99" s="232"/>
      <c r="E99" s="232"/>
      <c r="F99" s="232"/>
      <c r="G99" s="232"/>
      <c r="H99" s="232"/>
      <c r="I99" s="232"/>
      <c r="J99" s="232"/>
      <c r="K99" s="232"/>
    </row>
    <row r="100" spans="1:11">
      <c r="A100" s="10"/>
      <c r="B100" s="10"/>
      <c r="C100" s="10"/>
      <c r="D100" s="10"/>
      <c r="E100" s="10"/>
      <c r="F100" s="10"/>
      <c r="G100" s="10"/>
      <c r="H100" s="10"/>
      <c r="I100" s="10"/>
      <c r="J100" s="10"/>
      <c r="K100" s="10"/>
    </row>
  </sheetData>
  <sheetProtection password="89E8" sheet="1" objects="1" scenarios="1" selectLockedCells="1"/>
  <mergeCells count="10">
    <mergeCell ref="C41:F41"/>
    <mergeCell ref="A2:K2"/>
    <mergeCell ref="B4:F4"/>
    <mergeCell ref="H4:K4"/>
    <mergeCell ref="E5:F6"/>
    <mergeCell ref="H5:H6"/>
    <mergeCell ref="J5:J6"/>
    <mergeCell ref="B5:C6"/>
    <mergeCell ref="B3:G3"/>
    <mergeCell ref="H3:K3"/>
  </mergeCells>
  <phoneticPr fontId="3"/>
  <conditionalFormatting sqref="I37">
    <cfRule type="cellIs" dxfId="2" priority="8" stopIfTrue="1" operator="greaterThan">
      <formula>0.1</formula>
    </cfRule>
  </conditionalFormatting>
  <conditionalFormatting sqref="I43">
    <cfRule type="expression" dxfId="1" priority="2" stopIfTrue="1">
      <formula>$I$43&lt;&gt;1</formula>
    </cfRule>
  </conditionalFormatting>
  <conditionalFormatting sqref="I44">
    <cfRule type="expression" dxfId="0" priority="1" stopIfTrue="1">
      <formula>$I$44&lt;&gt;1</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48"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C214"/>
  <sheetViews>
    <sheetView zoomScaleNormal="100" zoomScaleSheetLayoutView="100" workbookViewId="0">
      <selection activeCell="C5" sqref="C5:D5"/>
    </sheetView>
  </sheetViews>
  <sheetFormatPr defaultRowHeight="13.5"/>
  <cols>
    <col min="1" max="1" width="10.375" style="1" customWidth="1"/>
    <col min="2" max="2" width="5.75" style="1" customWidth="1"/>
    <col min="3" max="3" width="14.625" style="1" customWidth="1"/>
    <col min="4" max="4" width="10.125" style="1" customWidth="1"/>
    <col min="5" max="5" width="8.125" style="1" customWidth="1"/>
    <col min="6" max="8" width="9.125" style="1" customWidth="1"/>
    <col min="9" max="9" width="7.625" style="1" customWidth="1"/>
    <col min="10" max="10" width="4.75" style="1" customWidth="1"/>
    <col min="11" max="11" width="2.5" style="1" customWidth="1"/>
    <col min="12" max="12" width="7" style="1" customWidth="1"/>
    <col min="13" max="16" width="9" style="1"/>
    <col min="17" max="17" width="2.125" style="1" customWidth="1"/>
    <col min="18" max="18" width="7" style="1" customWidth="1"/>
    <col min="19" max="20" width="9" style="1"/>
    <col min="21" max="21" width="9" style="1" customWidth="1"/>
    <col min="22" max="23" width="9" style="1"/>
    <col min="24" max="24" width="9" style="120" customWidth="1"/>
    <col min="25" max="16384" width="9" style="1"/>
  </cols>
  <sheetData>
    <row r="1" spans="1:25" ht="15" customHeight="1" thickBot="1">
      <c r="X1" s="1"/>
    </row>
    <row r="2" spans="1:25" s="25" customFormat="1" ht="19.5" customHeight="1" thickBot="1">
      <c r="A2" s="403" t="str">
        <f>+表紙!A2</f>
        <v>業務用厨房熱機器等性能測定結果　【電気機器】</v>
      </c>
      <c r="B2" s="404"/>
      <c r="C2" s="404"/>
      <c r="D2" s="404"/>
      <c r="E2" s="404"/>
      <c r="F2" s="404"/>
      <c r="G2" s="404"/>
      <c r="H2" s="404"/>
      <c r="I2" s="404"/>
      <c r="J2" s="405"/>
      <c r="K2" s="28"/>
      <c r="L2" s="28"/>
    </row>
    <row r="3" spans="1:25" s="25" customFormat="1" ht="33.75" customHeight="1" thickTop="1">
      <c r="A3" s="26" t="s">
        <v>196</v>
      </c>
      <c r="B3" s="428" t="str">
        <f>+表紙!B3</f>
        <v>スチームコンベクションオーブン</v>
      </c>
      <c r="C3" s="429"/>
      <c r="D3" s="429"/>
      <c r="E3" s="429"/>
      <c r="F3" s="429"/>
      <c r="G3" s="429"/>
      <c r="H3" s="430" t="s">
        <v>153</v>
      </c>
      <c r="I3" s="430"/>
      <c r="J3" s="431"/>
      <c r="K3" s="114"/>
      <c r="L3" s="28"/>
      <c r="Q3" s="28"/>
    </row>
    <row r="4" spans="1:25" s="25" customFormat="1" ht="20.100000000000001" customHeight="1" thickBot="1">
      <c r="A4" s="6" t="s">
        <v>2</v>
      </c>
      <c r="B4" s="406" t="str">
        <f>IF(表紙!$B$6=0,"",表紙!$B$6)</f>
        <v/>
      </c>
      <c r="C4" s="406"/>
      <c r="D4" s="407"/>
      <c r="E4" s="408"/>
      <c r="F4" s="229" t="s">
        <v>3</v>
      </c>
      <c r="G4" s="409" t="str">
        <f>IF(表紙!$G$5=0,"",表紙!$G$5)</f>
        <v/>
      </c>
      <c r="H4" s="410"/>
      <c r="I4" s="410"/>
      <c r="J4" s="411"/>
      <c r="K4" s="28"/>
      <c r="L4" s="28"/>
      <c r="Q4" s="28"/>
    </row>
    <row r="5" spans="1:25" s="25" customFormat="1" ht="15" customHeight="1" thickBot="1">
      <c r="A5" s="416" t="s">
        <v>34</v>
      </c>
      <c r="B5" s="417"/>
      <c r="C5" s="444"/>
      <c r="D5" s="444"/>
      <c r="E5" s="116" t="s">
        <v>30</v>
      </c>
      <c r="F5" s="72"/>
      <c r="G5" s="115" t="s">
        <v>22</v>
      </c>
      <c r="H5" s="72"/>
      <c r="I5" s="116" t="s">
        <v>23</v>
      </c>
      <c r="J5" s="238"/>
      <c r="Q5" s="28"/>
    </row>
    <row r="6" spans="1:25" ht="11.25" customHeight="1">
      <c r="A6" s="54"/>
      <c r="B6" s="28"/>
      <c r="C6" s="46"/>
      <c r="D6" s="28"/>
      <c r="E6" s="28"/>
      <c r="F6" s="28"/>
      <c r="G6" s="28"/>
      <c r="H6" s="28"/>
      <c r="I6" s="28"/>
      <c r="J6" s="29"/>
      <c r="L6" s="448" t="s">
        <v>51</v>
      </c>
      <c r="M6" s="426" t="s">
        <v>50</v>
      </c>
      <c r="N6" s="117" t="s">
        <v>121</v>
      </c>
      <c r="O6" s="118"/>
      <c r="P6" s="143"/>
      <c r="Q6" s="5"/>
      <c r="R6" s="448" t="s">
        <v>51</v>
      </c>
      <c r="S6" s="426" t="s">
        <v>50</v>
      </c>
      <c r="T6" s="463" t="s">
        <v>121</v>
      </c>
      <c r="U6" s="464"/>
      <c r="V6" s="465"/>
      <c r="W6" s="119"/>
      <c r="Y6" s="122">
        <v>0</v>
      </c>
    </row>
    <row r="7" spans="1:25" s="25" customFormat="1" ht="18" customHeight="1" thickBot="1">
      <c r="A7" s="30"/>
      <c r="B7" s="182" t="s">
        <v>156</v>
      </c>
      <c r="C7" s="87"/>
      <c r="D7" s="87"/>
      <c r="E7" s="87"/>
      <c r="F7" s="87"/>
      <c r="G7" s="87"/>
      <c r="H7" s="87"/>
      <c r="I7" s="87"/>
      <c r="J7" s="29"/>
      <c r="L7" s="449"/>
      <c r="M7" s="450"/>
      <c r="N7" s="121" t="s">
        <v>49</v>
      </c>
      <c r="O7" s="121" t="s">
        <v>48</v>
      </c>
      <c r="P7" s="144" t="s">
        <v>47</v>
      </c>
      <c r="Q7" s="28"/>
      <c r="R7" s="449"/>
      <c r="S7" s="450"/>
      <c r="T7" s="121" t="s">
        <v>49</v>
      </c>
      <c r="U7" s="121" t="s">
        <v>48</v>
      </c>
      <c r="V7" s="144" t="s">
        <v>47</v>
      </c>
      <c r="W7" s="9"/>
      <c r="Y7" s="122">
        <v>0.5</v>
      </c>
    </row>
    <row r="8" spans="1:25" s="25" customFormat="1" ht="15" customHeight="1" thickTop="1">
      <c r="A8" s="30"/>
      <c r="B8" s="462" t="s">
        <v>200</v>
      </c>
      <c r="C8" s="462"/>
      <c r="D8" s="462"/>
      <c r="E8" s="462"/>
      <c r="F8" s="462"/>
      <c r="G8" s="462"/>
      <c r="H8" s="462"/>
      <c r="I8" s="462"/>
      <c r="J8" s="29"/>
      <c r="L8" s="176"/>
      <c r="M8" s="173" t="s">
        <v>122</v>
      </c>
      <c r="N8" s="162" t="s">
        <v>46</v>
      </c>
      <c r="O8" s="162" t="s">
        <v>46</v>
      </c>
      <c r="P8" s="163" t="s">
        <v>46</v>
      </c>
      <c r="Q8" s="28"/>
      <c r="R8" s="176"/>
      <c r="S8" s="173" t="s">
        <v>122</v>
      </c>
      <c r="T8" s="65" t="s">
        <v>46</v>
      </c>
      <c r="U8" s="65" t="s">
        <v>46</v>
      </c>
      <c r="V8" s="146" t="s">
        <v>46</v>
      </c>
      <c r="W8" s="123"/>
      <c r="Y8" s="122">
        <v>1</v>
      </c>
    </row>
    <row r="9" spans="1:25" s="25" customFormat="1" ht="15" customHeight="1">
      <c r="A9" s="30"/>
      <c r="B9" s="462"/>
      <c r="C9" s="462"/>
      <c r="D9" s="462"/>
      <c r="E9" s="462"/>
      <c r="F9" s="462"/>
      <c r="G9" s="462"/>
      <c r="H9" s="462"/>
      <c r="I9" s="462"/>
      <c r="J9" s="29"/>
      <c r="L9" s="177"/>
      <c r="M9" s="174" t="s">
        <v>123</v>
      </c>
      <c r="N9" s="65" t="s">
        <v>46</v>
      </c>
      <c r="O9" s="65" t="s">
        <v>46</v>
      </c>
      <c r="P9" s="146" t="s">
        <v>46</v>
      </c>
      <c r="Q9" s="28"/>
      <c r="R9" s="177"/>
      <c r="S9" s="174" t="s">
        <v>123</v>
      </c>
      <c r="T9" s="65" t="s">
        <v>46</v>
      </c>
      <c r="U9" s="65" t="s">
        <v>46</v>
      </c>
      <c r="V9" s="146" t="s">
        <v>46</v>
      </c>
      <c r="W9" s="123"/>
      <c r="Y9" s="122">
        <v>1.5</v>
      </c>
    </row>
    <row r="10" spans="1:25" s="25" customFormat="1" ht="15" customHeight="1">
      <c r="A10" s="30"/>
      <c r="B10" s="462"/>
      <c r="C10" s="462"/>
      <c r="D10" s="462"/>
      <c r="E10" s="462"/>
      <c r="F10" s="462"/>
      <c r="G10" s="462"/>
      <c r="H10" s="462"/>
      <c r="I10" s="462"/>
      <c r="J10" s="29"/>
      <c r="L10" s="177"/>
      <c r="M10" s="174" t="s">
        <v>124</v>
      </c>
      <c r="N10" s="65" t="s">
        <v>46</v>
      </c>
      <c r="O10" s="65" t="s">
        <v>46</v>
      </c>
      <c r="P10" s="146" t="s">
        <v>46</v>
      </c>
      <c r="Q10" s="28"/>
      <c r="R10" s="177"/>
      <c r="S10" s="174" t="s">
        <v>124</v>
      </c>
      <c r="T10" s="65" t="s">
        <v>46</v>
      </c>
      <c r="U10" s="65" t="s">
        <v>46</v>
      </c>
      <c r="V10" s="146" t="s">
        <v>46</v>
      </c>
      <c r="W10" s="123"/>
      <c r="Y10" s="122">
        <v>2</v>
      </c>
    </row>
    <row r="11" spans="1:25" ht="15" customHeight="1">
      <c r="A11" s="54"/>
      <c r="B11" s="462"/>
      <c r="C11" s="462"/>
      <c r="D11" s="462"/>
      <c r="E11" s="462"/>
      <c r="F11" s="462"/>
      <c r="G11" s="462"/>
      <c r="H11" s="462"/>
      <c r="I11" s="462"/>
      <c r="J11" s="29"/>
      <c r="L11" s="178">
        <v>1</v>
      </c>
      <c r="M11" s="174" t="s">
        <v>125</v>
      </c>
      <c r="N11" s="65" t="s">
        <v>46</v>
      </c>
      <c r="O11" s="65" t="s">
        <v>46</v>
      </c>
      <c r="P11" s="146" t="s">
        <v>46</v>
      </c>
      <c r="Q11" s="5"/>
      <c r="R11" s="178">
        <v>6</v>
      </c>
      <c r="S11" s="174" t="s">
        <v>125</v>
      </c>
      <c r="T11" s="65" t="s">
        <v>46</v>
      </c>
      <c r="U11" s="65" t="s">
        <v>46</v>
      </c>
      <c r="V11" s="146" t="s">
        <v>46</v>
      </c>
      <c r="W11" s="123"/>
      <c r="Y11" s="122">
        <v>2.5</v>
      </c>
    </row>
    <row r="12" spans="1:25" ht="15" customHeight="1">
      <c r="A12" s="54"/>
      <c r="B12" s="462"/>
      <c r="C12" s="462"/>
      <c r="D12" s="462"/>
      <c r="E12" s="462"/>
      <c r="F12" s="462"/>
      <c r="G12" s="462"/>
      <c r="H12" s="462"/>
      <c r="I12" s="462"/>
      <c r="J12" s="29"/>
      <c r="L12" s="179" t="s">
        <v>57</v>
      </c>
      <c r="M12" s="174" t="s">
        <v>126</v>
      </c>
      <c r="N12" s="65" t="s">
        <v>46</v>
      </c>
      <c r="O12" s="65" t="s">
        <v>46</v>
      </c>
      <c r="P12" s="146" t="s">
        <v>46</v>
      </c>
      <c r="Q12" s="5"/>
      <c r="R12" s="177"/>
      <c r="S12" s="174" t="s">
        <v>126</v>
      </c>
      <c r="T12" s="65" t="s">
        <v>46</v>
      </c>
      <c r="U12" s="65" t="s">
        <v>46</v>
      </c>
      <c r="V12" s="146" t="s">
        <v>46</v>
      </c>
      <c r="W12" s="123"/>
      <c r="Y12" s="122">
        <v>3</v>
      </c>
    </row>
    <row r="13" spans="1:25" ht="15" customHeight="1">
      <c r="A13" s="54"/>
      <c r="B13" s="462"/>
      <c r="C13" s="462"/>
      <c r="D13" s="462"/>
      <c r="E13" s="462"/>
      <c r="F13" s="462"/>
      <c r="G13" s="462"/>
      <c r="H13" s="462"/>
      <c r="I13" s="462"/>
      <c r="J13" s="29"/>
      <c r="L13" s="177"/>
      <c r="M13" s="174" t="s">
        <v>127</v>
      </c>
      <c r="N13" s="65" t="s">
        <v>46</v>
      </c>
      <c r="O13" s="65" t="s">
        <v>46</v>
      </c>
      <c r="P13" s="146" t="s">
        <v>46</v>
      </c>
      <c r="Q13" s="5"/>
      <c r="R13" s="177"/>
      <c r="S13" s="174" t="s">
        <v>127</v>
      </c>
      <c r="T13" s="65" t="s">
        <v>46</v>
      </c>
      <c r="U13" s="65" t="s">
        <v>46</v>
      </c>
      <c r="V13" s="146" t="s">
        <v>46</v>
      </c>
      <c r="W13" s="123"/>
      <c r="Y13" s="122">
        <v>3.5</v>
      </c>
    </row>
    <row r="14" spans="1:25" ht="15" customHeight="1">
      <c r="A14" s="54"/>
      <c r="B14" s="462"/>
      <c r="C14" s="462"/>
      <c r="D14" s="462"/>
      <c r="E14" s="462"/>
      <c r="F14" s="462"/>
      <c r="G14" s="462"/>
      <c r="H14" s="462"/>
      <c r="I14" s="462"/>
      <c r="J14" s="29"/>
      <c r="L14" s="177"/>
      <c r="M14" s="174" t="s">
        <v>128</v>
      </c>
      <c r="N14" s="65" t="s">
        <v>46</v>
      </c>
      <c r="O14" s="65" t="s">
        <v>46</v>
      </c>
      <c r="P14" s="146" t="s">
        <v>46</v>
      </c>
      <c r="Q14" s="5"/>
      <c r="R14" s="177"/>
      <c r="S14" s="174" t="s">
        <v>128</v>
      </c>
      <c r="T14" s="65" t="s">
        <v>46</v>
      </c>
      <c r="U14" s="65" t="s">
        <v>46</v>
      </c>
      <c r="V14" s="146" t="s">
        <v>46</v>
      </c>
      <c r="W14" s="123"/>
      <c r="Y14" s="122">
        <v>4</v>
      </c>
    </row>
    <row r="15" spans="1:25" ht="15" customHeight="1" thickBot="1">
      <c r="A15" s="54"/>
      <c r="B15" s="462"/>
      <c r="C15" s="462"/>
      <c r="D15" s="462"/>
      <c r="E15" s="462"/>
      <c r="F15" s="462"/>
      <c r="G15" s="462"/>
      <c r="H15" s="462"/>
      <c r="I15" s="462"/>
      <c r="J15" s="29"/>
      <c r="L15" s="177"/>
      <c r="M15" s="175" t="s">
        <v>129</v>
      </c>
      <c r="N15" s="66" t="s">
        <v>46</v>
      </c>
      <c r="O15" s="66" t="s">
        <v>46</v>
      </c>
      <c r="P15" s="147" t="s">
        <v>46</v>
      </c>
      <c r="Q15" s="5"/>
      <c r="R15" s="177"/>
      <c r="S15" s="175" t="s">
        <v>129</v>
      </c>
      <c r="T15" s="160" t="s">
        <v>46</v>
      </c>
      <c r="U15" s="160" t="s">
        <v>46</v>
      </c>
      <c r="V15" s="161" t="s">
        <v>46</v>
      </c>
      <c r="W15" s="123"/>
      <c r="Y15" s="122">
        <v>4.5</v>
      </c>
    </row>
    <row r="16" spans="1:25" ht="15" customHeight="1">
      <c r="A16" s="54"/>
      <c r="B16" s="462"/>
      <c r="C16" s="462"/>
      <c r="D16" s="462"/>
      <c r="E16" s="462"/>
      <c r="F16" s="462"/>
      <c r="G16" s="462"/>
      <c r="H16" s="462"/>
      <c r="I16" s="462"/>
      <c r="J16" s="29"/>
      <c r="L16" s="180"/>
      <c r="M16" s="173" t="s">
        <v>122</v>
      </c>
      <c r="N16" s="162" t="s">
        <v>46</v>
      </c>
      <c r="O16" s="162" t="s">
        <v>46</v>
      </c>
      <c r="P16" s="163" t="s">
        <v>46</v>
      </c>
      <c r="Q16" s="5"/>
      <c r="R16" s="180"/>
      <c r="S16" s="173" t="s">
        <v>122</v>
      </c>
      <c r="T16" s="162" t="s">
        <v>46</v>
      </c>
      <c r="U16" s="162" t="s">
        <v>46</v>
      </c>
      <c r="V16" s="163" t="s">
        <v>46</v>
      </c>
      <c r="W16" s="123"/>
      <c r="Y16" s="122">
        <v>5</v>
      </c>
    </row>
    <row r="17" spans="1:25" ht="15" customHeight="1">
      <c r="A17" s="54"/>
      <c r="B17" s="28"/>
      <c r="C17" s="28"/>
      <c r="D17" s="28"/>
      <c r="E17" s="28"/>
      <c r="F17" s="5"/>
      <c r="G17" s="424" t="s">
        <v>151</v>
      </c>
      <c r="H17" s="425"/>
      <c r="I17" s="236"/>
      <c r="J17" s="29"/>
      <c r="L17" s="177"/>
      <c r="M17" s="174" t="s">
        <v>123</v>
      </c>
      <c r="N17" s="65" t="s">
        <v>46</v>
      </c>
      <c r="O17" s="65" t="s">
        <v>46</v>
      </c>
      <c r="P17" s="146" t="s">
        <v>46</v>
      </c>
      <c r="Q17" s="5"/>
      <c r="R17" s="177"/>
      <c r="S17" s="174" t="s">
        <v>123</v>
      </c>
      <c r="T17" s="65" t="s">
        <v>46</v>
      </c>
      <c r="U17" s="65" t="s">
        <v>46</v>
      </c>
      <c r="V17" s="146" t="s">
        <v>46</v>
      </c>
      <c r="W17" s="123"/>
      <c r="Y17" s="122">
        <v>5.5</v>
      </c>
    </row>
    <row r="18" spans="1:25" ht="15" customHeight="1">
      <c r="A18" s="54"/>
      <c r="B18" s="28"/>
      <c r="C18" s="28"/>
      <c r="D18" s="28"/>
      <c r="E18" s="28"/>
      <c r="F18" s="5"/>
      <c r="G18" s="5"/>
      <c r="H18" s="5"/>
      <c r="I18" s="5"/>
      <c r="J18" s="29"/>
      <c r="L18" s="177"/>
      <c r="M18" s="174" t="s">
        <v>124</v>
      </c>
      <c r="N18" s="65" t="s">
        <v>46</v>
      </c>
      <c r="O18" s="65" t="s">
        <v>46</v>
      </c>
      <c r="P18" s="146" t="s">
        <v>46</v>
      </c>
      <c r="Q18" s="5"/>
      <c r="R18" s="177"/>
      <c r="S18" s="174" t="s">
        <v>124</v>
      </c>
      <c r="T18" s="65" t="s">
        <v>46</v>
      </c>
      <c r="U18" s="65" t="s">
        <v>46</v>
      </c>
      <c r="V18" s="146" t="s">
        <v>46</v>
      </c>
      <c r="W18" s="123"/>
      <c r="Y18" s="122">
        <v>6</v>
      </c>
    </row>
    <row r="19" spans="1:25" ht="15" customHeight="1">
      <c r="A19" s="54"/>
      <c r="B19" s="28"/>
      <c r="C19" s="28"/>
      <c r="D19" s="28"/>
      <c r="E19" s="28"/>
      <c r="F19" s="5"/>
      <c r="G19" s="5"/>
      <c r="H19" s="5"/>
      <c r="I19" s="28"/>
      <c r="J19" s="29"/>
      <c r="L19" s="178">
        <v>2</v>
      </c>
      <c r="M19" s="174" t="s">
        <v>125</v>
      </c>
      <c r="N19" s="65" t="s">
        <v>46</v>
      </c>
      <c r="O19" s="65" t="s">
        <v>46</v>
      </c>
      <c r="P19" s="146" t="s">
        <v>46</v>
      </c>
      <c r="Q19" s="5"/>
      <c r="R19" s="178">
        <v>7</v>
      </c>
      <c r="S19" s="174" t="s">
        <v>125</v>
      </c>
      <c r="T19" s="65" t="s">
        <v>46</v>
      </c>
      <c r="U19" s="65" t="s">
        <v>46</v>
      </c>
      <c r="V19" s="146" t="s">
        <v>46</v>
      </c>
      <c r="W19" s="123"/>
      <c r="Y19" s="122">
        <v>6.5</v>
      </c>
    </row>
    <row r="20" spans="1:25" ht="15" customHeight="1">
      <c r="A20" s="54"/>
      <c r="B20" s="28"/>
      <c r="C20" s="28"/>
      <c r="D20" s="28"/>
      <c r="E20" s="28"/>
      <c r="F20" s="5"/>
      <c r="G20" s="5"/>
      <c r="H20" s="5"/>
      <c r="I20" s="40"/>
      <c r="J20" s="29"/>
      <c r="L20" s="177"/>
      <c r="M20" s="174" t="s">
        <v>126</v>
      </c>
      <c r="N20" s="65" t="s">
        <v>46</v>
      </c>
      <c r="O20" s="65" t="s">
        <v>46</v>
      </c>
      <c r="P20" s="146" t="s">
        <v>46</v>
      </c>
      <c r="Q20" s="5"/>
      <c r="R20" s="177"/>
      <c r="S20" s="174" t="s">
        <v>126</v>
      </c>
      <c r="T20" s="65" t="s">
        <v>46</v>
      </c>
      <c r="U20" s="65" t="s">
        <v>46</v>
      </c>
      <c r="V20" s="146" t="s">
        <v>46</v>
      </c>
      <c r="W20" s="123"/>
      <c r="Y20" s="122">
        <v>7</v>
      </c>
    </row>
    <row r="21" spans="1:25" ht="15" customHeight="1">
      <c r="A21" s="54"/>
      <c r="B21" s="28"/>
      <c r="C21" s="28"/>
      <c r="D21" s="28"/>
      <c r="E21" s="28"/>
      <c r="F21" s="5"/>
      <c r="G21" s="5"/>
      <c r="H21" s="5"/>
      <c r="I21" s="40"/>
      <c r="J21" s="29"/>
      <c r="L21" s="177"/>
      <c r="M21" s="174" t="s">
        <v>127</v>
      </c>
      <c r="N21" s="65" t="s">
        <v>46</v>
      </c>
      <c r="O21" s="65" t="s">
        <v>46</v>
      </c>
      <c r="P21" s="146" t="s">
        <v>46</v>
      </c>
      <c r="Q21" s="5"/>
      <c r="R21" s="177"/>
      <c r="S21" s="174" t="s">
        <v>127</v>
      </c>
      <c r="T21" s="65" t="s">
        <v>46</v>
      </c>
      <c r="U21" s="65" t="s">
        <v>46</v>
      </c>
      <c r="V21" s="146" t="s">
        <v>46</v>
      </c>
      <c r="W21" s="123"/>
      <c r="Y21" s="122">
        <v>7.5</v>
      </c>
    </row>
    <row r="22" spans="1:25" ht="15" customHeight="1">
      <c r="A22" s="54"/>
      <c r="B22" s="28"/>
      <c r="C22" s="28"/>
      <c r="D22" s="28"/>
      <c r="E22" s="28"/>
      <c r="F22" s="5"/>
      <c r="G22" s="5"/>
      <c r="H22" s="5"/>
      <c r="I22" s="40"/>
      <c r="J22" s="29"/>
      <c r="L22" s="177"/>
      <c r="M22" s="174" t="s">
        <v>128</v>
      </c>
      <c r="N22" s="65" t="s">
        <v>46</v>
      </c>
      <c r="O22" s="65" t="s">
        <v>46</v>
      </c>
      <c r="P22" s="146" t="s">
        <v>46</v>
      </c>
      <c r="Q22" s="5"/>
      <c r="R22" s="177"/>
      <c r="S22" s="174" t="s">
        <v>128</v>
      </c>
      <c r="T22" s="65" t="s">
        <v>46</v>
      </c>
      <c r="U22" s="65" t="s">
        <v>46</v>
      </c>
      <c r="V22" s="146" t="s">
        <v>46</v>
      </c>
      <c r="W22" s="123"/>
      <c r="Y22" s="122">
        <v>8</v>
      </c>
    </row>
    <row r="23" spans="1:25" ht="15" customHeight="1" thickBot="1">
      <c r="A23" s="54"/>
      <c r="B23" s="28"/>
      <c r="C23" s="28"/>
      <c r="D23" s="28"/>
      <c r="E23" s="28"/>
      <c r="F23" s="5"/>
      <c r="G23" s="5"/>
      <c r="H23" s="5"/>
      <c r="I23" s="40"/>
      <c r="J23" s="29"/>
      <c r="L23" s="181"/>
      <c r="M23" s="175" t="s">
        <v>129</v>
      </c>
      <c r="N23" s="66" t="s">
        <v>46</v>
      </c>
      <c r="O23" s="66" t="s">
        <v>46</v>
      </c>
      <c r="P23" s="147" t="s">
        <v>46</v>
      </c>
      <c r="Q23" s="5"/>
      <c r="R23" s="181"/>
      <c r="S23" s="175" t="s">
        <v>129</v>
      </c>
      <c r="T23" s="66" t="s">
        <v>46</v>
      </c>
      <c r="U23" s="66" t="s">
        <v>46</v>
      </c>
      <c r="V23" s="147" t="s">
        <v>46</v>
      </c>
      <c r="W23" s="123"/>
      <c r="Y23" s="122">
        <v>8.5</v>
      </c>
    </row>
    <row r="24" spans="1:25" ht="15" customHeight="1">
      <c r="A24" s="54"/>
      <c r="B24" s="28"/>
      <c r="C24" s="28"/>
      <c r="D24" s="28"/>
      <c r="E24" s="28"/>
      <c r="F24" s="28"/>
      <c r="G24" s="28"/>
      <c r="H24" s="28"/>
      <c r="I24" s="28"/>
      <c r="J24" s="29"/>
      <c r="L24" s="177"/>
      <c r="M24" s="173" t="s">
        <v>122</v>
      </c>
      <c r="N24" s="139" t="s">
        <v>46</v>
      </c>
      <c r="O24" s="139" t="s">
        <v>46</v>
      </c>
      <c r="P24" s="145" t="s">
        <v>46</v>
      </c>
      <c r="Q24" s="5"/>
      <c r="R24" s="177"/>
      <c r="S24" s="173" t="s">
        <v>122</v>
      </c>
      <c r="T24" s="139" t="s">
        <v>46</v>
      </c>
      <c r="U24" s="139" t="s">
        <v>46</v>
      </c>
      <c r="V24" s="145" t="s">
        <v>46</v>
      </c>
      <c r="W24" s="123"/>
      <c r="Y24" s="122">
        <v>9</v>
      </c>
    </row>
    <row r="25" spans="1:25" ht="18" customHeight="1">
      <c r="A25" s="54"/>
      <c r="B25" s="28"/>
      <c r="C25" s="28"/>
      <c r="D25" s="28"/>
      <c r="E25" s="28"/>
      <c r="F25" s="28"/>
      <c r="G25" s="28"/>
      <c r="H25" s="28"/>
      <c r="I25" s="28"/>
      <c r="J25" s="29"/>
      <c r="L25" s="177"/>
      <c r="M25" s="174" t="s">
        <v>123</v>
      </c>
      <c r="N25" s="65" t="s">
        <v>46</v>
      </c>
      <c r="O25" s="65" t="s">
        <v>46</v>
      </c>
      <c r="P25" s="146" t="s">
        <v>46</v>
      </c>
      <c r="Q25" s="5"/>
      <c r="R25" s="177"/>
      <c r="S25" s="174" t="s">
        <v>123</v>
      </c>
      <c r="T25" s="65" t="s">
        <v>46</v>
      </c>
      <c r="U25" s="65" t="s">
        <v>46</v>
      </c>
      <c r="V25" s="146" t="s">
        <v>46</v>
      </c>
      <c r="W25" s="123"/>
      <c r="Y25" s="122">
        <v>9.5</v>
      </c>
    </row>
    <row r="26" spans="1:25" ht="15" customHeight="1">
      <c r="A26" s="54"/>
      <c r="B26" s="28"/>
      <c r="C26" s="28"/>
      <c r="D26" s="28"/>
      <c r="E26" s="28"/>
      <c r="F26" s="28"/>
      <c r="G26" s="28"/>
      <c r="H26" s="28"/>
      <c r="I26" s="28"/>
      <c r="J26" s="29"/>
      <c r="L26" s="177"/>
      <c r="M26" s="174" t="s">
        <v>124</v>
      </c>
      <c r="N26" s="65" t="s">
        <v>46</v>
      </c>
      <c r="O26" s="65" t="s">
        <v>46</v>
      </c>
      <c r="P26" s="146" t="s">
        <v>46</v>
      </c>
      <c r="Q26" s="5"/>
      <c r="R26" s="177"/>
      <c r="S26" s="174" t="s">
        <v>124</v>
      </c>
      <c r="T26" s="65" t="s">
        <v>46</v>
      </c>
      <c r="U26" s="65" t="s">
        <v>46</v>
      </c>
      <c r="V26" s="146" t="s">
        <v>46</v>
      </c>
      <c r="W26" s="123"/>
      <c r="Y26" s="122">
        <v>9</v>
      </c>
    </row>
    <row r="27" spans="1:25" ht="15" customHeight="1">
      <c r="A27" s="54"/>
      <c r="B27" s="28"/>
      <c r="C27" s="28"/>
      <c r="D27" s="28"/>
      <c r="E27" s="28"/>
      <c r="F27" s="28"/>
      <c r="G27" s="28"/>
      <c r="H27" s="28"/>
      <c r="I27" s="28"/>
      <c r="J27" s="29"/>
      <c r="L27" s="178">
        <v>3</v>
      </c>
      <c r="M27" s="174" t="s">
        <v>125</v>
      </c>
      <c r="N27" s="65" t="s">
        <v>46</v>
      </c>
      <c r="O27" s="65" t="s">
        <v>46</v>
      </c>
      <c r="P27" s="146" t="s">
        <v>46</v>
      </c>
      <c r="Q27" s="5"/>
      <c r="R27" s="178">
        <v>8</v>
      </c>
      <c r="S27" s="174" t="s">
        <v>125</v>
      </c>
      <c r="T27" s="65" t="s">
        <v>46</v>
      </c>
      <c r="U27" s="65" t="s">
        <v>46</v>
      </c>
      <c r="V27" s="146" t="s">
        <v>46</v>
      </c>
      <c r="W27" s="123"/>
      <c r="Y27" s="172">
        <v>9.5</v>
      </c>
    </row>
    <row r="28" spans="1:25" ht="15" customHeight="1">
      <c r="A28" s="54"/>
      <c r="B28" s="28"/>
      <c r="C28" s="28"/>
      <c r="D28" s="28"/>
      <c r="E28" s="28"/>
      <c r="F28" s="28"/>
      <c r="G28" s="28"/>
      <c r="H28" s="28"/>
      <c r="I28" s="28"/>
      <c r="J28" s="29"/>
      <c r="L28" s="177"/>
      <c r="M28" s="174" t="s">
        <v>126</v>
      </c>
      <c r="N28" s="65" t="s">
        <v>46</v>
      </c>
      <c r="O28" s="65" t="s">
        <v>46</v>
      </c>
      <c r="P28" s="146" t="s">
        <v>46</v>
      </c>
      <c r="Q28" s="5"/>
      <c r="R28" s="177"/>
      <c r="S28" s="174" t="s">
        <v>126</v>
      </c>
      <c r="T28" s="65" t="s">
        <v>46</v>
      </c>
      <c r="U28" s="65" t="s">
        <v>46</v>
      </c>
      <c r="V28" s="146" t="s">
        <v>46</v>
      </c>
      <c r="W28" s="123"/>
      <c r="Y28" s="122">
        <v>10</v>
      </c>
    </row>
    <row r="29" spans="1:25" ht="15" customHeight="1">
      <c r="A29" s="54"/>
      <c r="B29" s="28"/>
      <c r="C29" s="28"/>
      <c r="D29" s="28"/>
      <c r="E29" s="28"/>
      <c r="F29" s="28"/>
      <c r="G29" s="28"/>
      <c r="H29" s="28"/>
      <c r="I29" s="28"/>
      <c r="J29" s="29"/>
      <c r="L29" s="177"/>
      <c r="M29" s="174" t="s">
        <v>127</v>
      </c>
      <c r="N29" s="65" t="s">
        <v>46</v>
      </c>
      <c r="O29" s="65" t="s">
        <v>46</v>
      </c>
      <c r="P29" s="146" t="s">
        <v>46</v>
      </c>
      <c r="Q29" s="5"/>
      <c r="R29" s="177"/>
      <c r="S29" s="174" t="s">
        <v>127</v>
      </c>
      <c r="T29" s="65" t="s">
        <v>46</v>
      </c>
      <c r="U29" s="65" t="s">
        <v>46</v>
      </c>
      <c r="V29" s="146" t="s">
        <v>46</v>
      </c>
      <c r="W29" s="123"/>
    </row>
    <row r="30" spans="1:25" ht="15" customHeight="1">
      <c r="A30" s="54"/>
      <c r="B30" s="28"/>
      <c r="C30" s="28"/>
      <c r="D30" s="28"/>
      <c r="E30" s="28"/>
      <c r="F30" s="28"/>
      <c r="G30" s="28"/>
      <c r="H30" s="28"/>
      <c r="I30" s="28"/>
      <c r="J30" s="29"/>
      <c r="L30" s="177"/>
      <c r="M30" s="174" t="s">
        <v>128</v>
      </c>
      <c r="N30" s="65" t="s">
        <v>46</v>
      </c>
      <c r="O30" s="65" t="s">
        <v>46</v>
      </c>
      <c r="P30" s="146" t="s">
        <v>46</v>
      </c>
      <c r="Q30" s="5"/>
      <c r="R30" s="177"/>
      <c r="S30" s="174" t="s">
        <v>128</v>
      </c>
      <c r="T30" s="65" t="s">
        <v>46</v>
      </c>
      <c r="U30" s="65" t="s">
        <v>46</v>
      </c>
      <c r="V30" s="146" t="s">
        <v>46</v>
      </c>
      <c r="W30" s="123"/>
      <c r="X30" s="122"/>
    </row>
    <row r="31" spans="1:25" ht="15" customHeight="1" thickBot="1">
      <c r="A31" s="54"/>
      <c r="B31" s="28"/>
      <c r="C31" s="28"/>
      <c r="D31" s="28"/>
      <c r="E31" s="28"/>
      <c r="F31" s="28"/>
      <c r="G31" s="28"/>
      <c r="H31" s="28"/>
      <c r="I31" s="28"/>
      <c r="J31" s="29"/>
      <c r="L31" s="177"/>
      <c r="M31" s="175" t="s">
        <v>129</v>
      </c>
      <c r="N31" s="160" t="s">
        <v>46</v>
      </c>
      <c r="O31" s="160" t="s">
        <v>46</v>
      </c>
      <c r="P31" s="161" t="s">
        <v>46</v>
      </c>
      <c r="Q31" s="5"/>
      <c r="R31" s="177"/>
      <c r="S31" s="175" t="s">
        <v>129</v>
      </c>
      <c r="T31" s="160" t="s">
        <v>46</v>
      </c>
      <c r="U31" s="160" t="s">
        <v>46</v>
      </c>
      <c r="V31" s="161" t="s">
        <v>46</v>
      </c>
      <c r="W31" s="123"/>
    </row>
    <row r="32" spans="1:25" ht="15" customHeight="1">
      <c r="A32" s="54"/>
      <c r="B32" s="28"/>
      <c r="C32" s="28"/>
      <c r="D32" s="28"/>
      <c r="E32" s="28"/>
      <c r="F32" s="28"/>
      <c r="G32" s="28"/>
      <c r="H32" s="28"/>
      <c r="I32" s="28"/>
      <c r="J32" s="29"/>
      <c r="L32" s="180"/>
      <c r="M32" s="173" t="s">
        <v>122</v>
      </c>
      <c r="N32" s="162" t="s">
        <v>46</v>
      </c>
      <c r="O32" s="162" t="s">
        <v>46</v>
      </c>
      <c r="P32" s="163" t="s">
        <v>46</v>
      </c>
      <c r="Q32" s="5"/>
      <c r="R32" s="180"/>
      <c r="S32" s="173" t="s">
        <v>122</v>
      </c>
      <c r="T32" s="162" t="s">
        <v>46</v>
      </c>
      <c r="U32" s="162" t="s">
        <v>46</v>
      </c>
      <c r="V32" s="163" t="s">
        <v>46</v>
      </c>
      <c r="W32" s="123"/>
    </row>
    <row r="33" spans="1:24" ht="15" customHeight="1">
      <c r="A33" s="54"/>
      <c r="B33" s="28"/>
      <c r="C33" s="28"/>
      <c r="D33" s="28"/>
      <c r="E33" s="28"/>
      <c r="F33" s="28"/>
      <c r="G33" s="28"/>
      <c r="H33" s="28"/>
      <c r="I33" s="28"/>
      <c r="J33" s="29"/>
      <c r="L33" s="177"/>
      <c r="M33" s="174" t="s">
        <v>123</v>
      </c>
      <c r="N33" s="65" t="s">
        <v>46</v>
      </c>
      <c r="O33" s="65" t="s">
        <v>46</v>
      </c>
      <c r="P33" s="146" t="s">
        <v>46</v>
      </c>
      <c r="Q33" s="5"/>
      <c r="R33" s="177"/>
      <c r="S33" s="174" t="s">
        <v>123</v>
      </c>
      <c r="T33" s="65" t="s">
        <v>46</v>
      </c>
      <c r="U33" s="65" t="s">
        <v>46</v>
      </c>
      <c r="V33" s="146" t="s">
        <v>46</v>
      </c>
      <c r="W33" s="123"/>
    </row>
    <row r="34" spans="1:24" ht="15" customHeight="1">
      <c r="A34" s="54"/>
      <c r="B34" s="28"/>
      <c r="C34" s="28"/>
      <c r="D34" s="28"/>
      <c r="E34" s="28"/>
      <c r="F34" s="28"/>
      <c r="G34" s="28"/>
      <c r="H34" s="28"/>
      <c r="I34" s="28"/>
      <c r="J34" s="29"/>
      <c r="L34" s="177"/>
      <c r="M34" s="174" t="s">
        <v>124</v>
      </c>
      <c r="N34" s="65" t="s">
        <v>46</v>
      </c>
      <c r="O34" s="65" t="s">
        <v>46</v>
      </c>
      <c r="P34" s="146" t="s">
        <v>46</v>
      </c>
      <c r="Q34" s="5"/>
      <c r="R34" s="177"/>
      <c r="S34" s="174" t="s">
        <v>124</v>
      </c>
      <c r="T34" s="65" t="s">
        <v>46</v>
      </c>
      <c r="U34" s="65" t="s">
        <v>46</v>
      </c>
      <c r="V34" s="146" t="s">
        <v>46</v>
      </c>
      <c r="W34" s="123"/>
      <c r="X34" s="1"/>
    </row>
    <row r="35" spans="1:24" ht="15" customHeight="1">
      <c r="A35" s="54"/>
      <c r="B35" s="28"/>
      <c r="C35" s="28"/>
      <c r="D35" s="28"/>
      <c r="E35" s="28"/>
      <c r="F35" s="28"/>
      <c r="G35" s="28"/>
      <c r="H35" s="28"/>
      <c r="I35" s="28"/>
      <c r="J35" s="29"/>
      <c r="L35" s="178">
        <v>4</v>
      </c>
      <c r="M35" s="174" t="s">
        <v>125</v>
      </c>
      <c r="N35" s="65" t="s">
        <v>46</v>
      </c>
      <c r="O35" s="65" t="s">
        <v>46</v>
      </c>
      <c r="P35" s="146" t="s">
        <v>46</v>
      </c>
      <c r="Q35" s="5"/>
      <c r="R35" s="178">
        <v>9</v>
      </c>
      <c r="S35" s="174" t="s">
        <v>125</v>
      </c>
      <c r="T35" s="65" t="s">
        <v>46</v>
      </c>
      <c r="U35" s="65" t="s">
        <v>46</v>
      </c>
      <c r="V35" s="146" t="s">
        <v>46</v>
      </c>
      <c r="W35" s="123"/>
      <c r="X35" s="1"/>
    </row>
    <row r="36" spans="1:24" ht="15" customHeight="1">
      <c r="A36" s="54"/>
      <c r="B36" s="28"/>
      <c r="C36" s="28"/>
      <c r="D36" s="28"/>
      <c r="E36" s="28"/>
      <c r="F36" s="28"/>
      <c r="G36" s="28"/>
      <c r="H36" s="28"/>
      <c r="I36" s="28"/>
      <c r="J36" s="29"/>
      <c r="L36" s="177"/>
      <c r="M36" s="174" t="s">
        <v>126</v>
      </c>
      <c r="N36" s="65" t="s">
        <v>46</v>
      </c>
      <c r="O36" s="65" t="s">
        <v>46</v>
      </c>
      <c r="P36" s="146" t="s">
        <v>46</v>
      </c>
      <c r="Q36" s="5"/>
      <c r="R36" s="177"/>
      <c r="S36" s="174" t="s">
        <v>126</v>
      </c>
      <c r="T36" s="65" t="s">
        <v>46</v>
      </c>
      <c r="U36" s="65" t="s">
        <v>46</v>
      </c>
      <c r="V36" s="146" t="s">
        <v>46</v>
      </c>
      <c r="W36" s="123"/>
      <c r="X36" s="1"/>
    </row>
    <row r="37" spans="1:24" ht="15" customHeight="1">
      <c r="A37" s="54"/>
      <c r="B37" s="28"/>
      <c r="C37" s="28"/>
      <c r="D37" s="28"/>
      <c r="E37" s="28"/>
      <c r="F37" s="28"/>
      <c r="G37" s="28"/>
      <c r="H37" s="28"/>
      <c r="I37" s="28"/>
      <c r="J37" s="29"/>
      <c r="L37" s="177"/>
      <c r="M37" s="174" t="s">
        <v>127</v>
      </c>
      <c r="N37" s="65" t="s">
        <v>46</v>
      </c>
      <c r="O37" s="65" t="s">
        <v>46</v>
      </c>
      <c r="P37" s="146" t="s">
        <v>46</v>
      </c>
      <c r="Q37" s="5"/>
      <c r="R37" s="177"/>
      <c r="S37" s="174" t="s">
        <v>127</v>
      </c>
      <c r="T37" s="65" t="s">
        <v>46</v>
      </c>
      <c r="U37" s="65" t="s">
        <v>46</v>
      </c>
      <c r="V37" s="146" t="s">
        <v>46</v>
      </c>
      <c r="W37" s="123"/>
      <c r="X37" s="1"/>
    </row>
    <row r="38" spans="1:24" ht="15" customHeight="1">
      <c r="A38" s="54"/>
      <c r="B38" s="28"/>
      <c r="C38" s="46"/>
      <c r="D38" s="9"/>
      <c r="E38" s="9"/>
      <c r="F38" s="9"/>
      <c r="G38" s="9"/>
      <c r="H38" s="9"/>
      <c r="I38" s="28"/>
      <c r="J38" s="29"/>
      <c r="L38" s="177"/>
      <c r="M38" s="174" t="s">
        <v>128</v>
      </c>
      <c r="N38" s="65" t="s">
        <v>46</v>
      </c>
      <c r="O38" s="65" t="s">
        <v>46</v>
      </c>
      <c r="P38" s="146" t="s">
        <v>46</v>
      </c>
      <c r="Q38" s="5"/>
      <c r="R38" s="177"/>
      <c r="S38" s="174" t="s">
        <v>128</v>
      </c>
      <c r="T38" s="65" t="s">
        <v>46</v>
      </c>
      <c r="U38" s="65" t="s">
        <v>46</v>
      </c>
      <c r="V38" s="146" t="s">
        <v>46</v>
      </c>
      <c r="W38" s="123"/>
      <c r="X38" s="1"/>
    </row>
    <row r="39" spans="1:24" ht="15" customHeight="1" thickBot="1">
      <c r="A39" s="54"/>
      <c r="B39" s="28"/>
      <c r="C39" s="9"/>
      <c r="D39" s="9"/>
      <c r="E39" s="9"/>
      <c r="F39" s="9"/>
      <c r="G39" s="9"/>
      <c r="H39" s="9"/>
      <c r="I39" s="28"/>
      <c r="J39" s="29"/>
      <c r="L39" s="181"/>
      <c r="M39" s="175" t="s">
        <v>129</v>
      </c>
      <c r="N39" s="66" t="s">
        <v>46</v>
      </c>
      <c r="O39" s="66" t="s">
        <v>46</v>
      </c>
      <c r="P39" s="147" t="s">
        <v>46</v>
      </c>
      <c r="Q39" s="5"/>
      <c r="R39" s="181"/>
      <c r="S39" s="175" t="s">
        <v>129</v>
      </c>
      <c r="T39" s="66" t="s">
        <v>46</v>
      </c>
      <c r="U39" s="66" t="s">
        <v>46</v>
      </c>
      <c r="V39" s="147" t="s">
        <v>46</v>
      </c>
      <c r="W39" s="123"/>
      <c r="X39" s="1"/>
    </row>
    <row r="40" spans="1:24" ht="15" customHeight="1">
      <c r="A40" s="54"/>
      <c r="B40" s="28"/>
      <c r="C40" s="28"/>
      <c r="D40" s="28"/>
      <c r="E40" s="28"/>
      <c r="F40" s="28"/>
      <c r="G40" s="28"/>
      <c r="H40" s="28"/>
      <c r="I40" s="28"/>
      <c r="J40" s="29"/>
      <c r="L40" s="177"/>
      <c r="M40" s="173" t="s">
        <v>122</v>
      </c>
      <c r="N40" s="139" t="s">
        <v>46</v>
      </c>
      <c r="O40" s="139" t="s">
        <v>46</v>
      </c>
      <c r="P40" s="145" t="s">
        <v>46</v>
      </c>
      <c r="Q40" s="5"/>
      <c r="R40" s="177"/>
      <c r="S40" s="173" t="s">
        <v>122</v>
      </c>
      <c r="T40" s="139" t="s">
        <v>46</v>
      </c>
      <c r="U40" s="139" t="s">
        <v>46</v>
      </c>
      <c r="V40" s="145" t="s">
        <v>46</v>
      </c>
      <c r="W40" s="123"/>
      <c r="X40" s="1"/>
    </row>
    <row r="41" spans="1:24" ht="15" customHeight="1">
      <c r="A41" s="54"/>
      <c r="B41" s="28"/>
      <c r="C41" s="28"/>
      <c r="D41" s="28"/>
      <c r="E41" s="28"/>
      <c r="F41" s="28"/>
      <c r="G41" s="28"/>
      <c r="H41" s="28"/>
      <c r="I41" s="28"/>
      <c r="J41" s="29"/>
      <c r="L41" s="177"/>
      <c r="M41" s="174" t="s">
        <v>123</v>
      </c>
      <c r="N41" s="65" t="s">
        <v>46</v>
      </c>
      <c r="O41" s="65" t="s">
        <v>46</v>
      </c>
      <c r="P41" s="146" t="s">
        <v>46</v>
      </c>
      <c r="Q41" s="5"/>
      <c r="R41" s="177"/>
      <c r="S41" s="174" t="s">
        <v>123</v>
      </c>
      <c r="T41" s="65" t="s">
        <v>46</v>
      </c>
      <c r="U41" s="65" t="s">
        <v>46</v>
      </c>
      <c r="V41" s="146" t="s">
        <v>46</v>
      </c>
      <c r="W41" s="123"/>
      <c r="X41" s="1"/>
    </row>
    <row r="42" spans="1:24" ht="15" customHeight="1">
      <c r="A42" s="54"/>
      <c r="B42" s="28"/>
      <c r="C42" s="28"/>
      <c r="D42" s="28"/>
      <c r="E42" s="28"/>
      <c r="F42" s="28"/>
      <c r="G42" s="28"/>
      <c r="H42" s="28"/>
      <c r="I42" s="28"/>
      <c r="J42" s="29"/>
      <c r="L42" s="177"/>
      <c r="M42" s="174" t="s">
        <v>124</v>
      </c>
      <c r="N42" s="65" t="s">
        <v>46</v>
      </c>
      <c r="O42" s="65" t="s">
        <v>46</v>
      </c>
      <c r="P42" s="146" t="s">
        <v>46</v>
      </c>
      <c r="Q42" s="5"/>
      <c r="R42" s="177"/>
      <c r="S42" s="174" t="s">
        <v>124</v>
      </c>
      <c r="T42" s="65" t="s">
        <v>46</v>
      </c>
      <c r="U42" s="65" t="s">
        <v>46</v>
      </c>
      <c r="V42" s="146" t="s">
        <v>46</v>
      </c>
      <c r="W42" s="123"/>
      <c r="X42" s="1"/>
    </row>
    <row r="43" spans="1:24" ht="15" customHeight="1">
      <c r="A43" s="54"/>
      <c r="B43" s="28"/>
      <c r="C43" s="28"/>
      <c r="D43" s="28"/>
      <c r="E43" s="28"/>
      <c r="F43" s="28"/>
      <c r="G43" s="28"/>
      <c r="H43" s="28"/>
      <c r="I43" s="28"/>
      <c r="J43" s="29"/>
      <c r="L43" s="178">
        <v>5</v>
      </c>
      <c r="M43" s="174" t="s">
        <v>125</v>
      </c>
      <c r="N43" s="65" t="s">
        <v>46</v>
      </c>
      <c r="O43" s="65" t="s">
        <v>46</v>
      </c>
      <c r="P43" s="146" t="s">
        <v>46</v>
      </c>
      <c r="Q43" s="5"/>
      <c r="R43" s="178">
        <v>10</v>
      </c>
      <c r="S43" s="174" t="s">
        <v>125</v>
      </c>
      <c r="T43" s="65" t="s">
        <v>46</v>
      </c>
      <c r="U43" s="65" t="s">
        <v>46</v>
      </c>
      <c r="V43" s="146" t="s">
        <v>46</v>
      </c>
      <c r="W43" s="123"/>
      <c r="X43" s="1"/>
    </row>
    <row r="44" spans="1:24" ht="15" customHeight="1">
      <c r="A44" s="54"/>
      <c r="B44" s="28"/>
      <c r="C44" s="28"/>
      <c r="D44" s="28"/>
      <c r="E44" s="28"/>
      <c r="F44" s="28"/>
      <c r="G44" s="28"/>
      <c r="H44" s="28"/>
      <c r="I44" s="28"/>
      <c r="J44" s="29"/>
      <c r="L44" s="177"/>
      <c r="M44" s="174" t="s">
        <v>126</v>
      </c>
      <c r="N44" s="65" t="s">
        <v>46</v>
      </c>
      <c r="O44" s="65" t="s">
        <v>46</v>
      </c>
      <c r="P44" s="146" t="s">
        <v>46</v>
      </c>
      <c r="Q44" s="5"/>
      <c r="R44" s="177"/>
      <c r="S44" s="174" t="s">
        <v>126</v>
      </c>
      <c r="T44" s="65" t="s">
        <v>46</v>
      </c>
      <c r="U44" s="65" t="s">
        <v>46</v>
      </c>
      <c r="V44" s="146" t="s">
        <v>46</v>
      </c>
      <c r="W44" s="123"/>
      <c r="X44" s="1"/>
    </row>
    <row r="45" spans="1:24" ht="15" customHeight="1">
      <c r="A45" s="54"/>
      <c r="B45" s="28"/>
      <c r="C45" s="28"/>
      <c r="D45" s="28"/>
      <c r="E45" s="28"/>
      <c r="F45" s="28"/>
      <c r="G45" s="28"/>
      <c r="H45" s="28"/>
      <c r="I45" s="28"/>
      <c r="J45" s="29"/>
      <c r="L45" s="177"/>
      <c r="M45" s="174" t="s">
        <v>127</v>
      </c>
      <c r="N45" s="65" t="s">
        <v>46</v>
      </c>
      <c r="O45" s="65" t="s">
        <v>46</v>
      </c>
      <c r="P45" s="146" t="s">
        <v>46</v>
      </c>
      <c r="Q45" s="5"/>
      <c r="R45" s="177"/>
      <c r="S45" s="174" t="s">
        <v>127</v>
      </c>
      <c r="T45" s="65" t="s">
        <v>46</v>
      </c>
      <c r="U45" s="65" t="s">
        <v>46</v>
      </c>
      <c r="V45" s="146" t="s">
        <v>46</v>
      </c>
      <c r="W45" s="123"/>
      <c r="X45" s="1"/>
    </row>
    <row r="46" spans="1:24" ht="15" customHeight="1">
      <c r="A46" s="54"/>
      <c r="B46" s="28"/>
      <c r="C46" s="28"/>
      <c r="D46" s="28"/>
      <c r="E46" s="28"/>
      <c r="F46" s="28"/>
      <c r="G46" s="28"/>
      <c r="H46" s="28"/>
      <c r="I46" s="28"/>
      <c r="J46" s="29"/>
      <c r="L46" s="177"/>
      <c r="M46" s="174" t="s">
        <v>128</v>
      </c>
      <c r="N46" s="65" t="s">
        <v>46</v>
      </c>
      <c r="O46" s="65" t="s">
        <v>46</v>
      </c>
      <c r="P46" s="146" t="s">
        <v>46</v>
      </c>
      <c r="Q46" s="5"/>
      <c r="R46" s="177"/>
      <c r="S46" s="174" t="s">
        <v>128</v>
      </c>
      <c r="T46" s="65" t="s">
        <v>46</v>
      </c>
      <c r="U46" s="65" t="s">
        <v>46</v>
      </c>
      <c r="V46" s="146" t="s">
        <v>46</v>
      </c>
      <c r="W46" s="123"/>
      <c r="X46" s="1"/>
    </row>
    <row r="47" spans="1:24" ht="15" customHeight="1" thickBot="1">
      <c r="A47" s="54"/>
      <c r="B47" s="28"/>
      <c r="C47" s="28"/>
      <c r="D47" s="28"/>
      <c r="E47" s="28"/>
      <c r="F47" s="443"/>
      <c r="G47" s="443"/>
      <c r="H47" s="443"/>
      <c r="I47" s="443"/>
      <c r="J47" s="29"/>
      <c r="L47" s="181"/>
      <c r="M47" s="175" t="s">
        <v>129</v>
      </c>
      <c r="N47" s="66" t="s">
        <v>46</v>
      </c>
      <c r="O47" s="66" t="s">
        <v>46</v>
      </c>
      <c r="P47" s="147" t="s">
        <v>46</v>
      </c>
      <c r="Q47" s="5"/>
      <c r="R47" s="181"/>
      <c r="S47" s="175" t="s">
        <v>129</v>
      </c>
      <c r="T47" s="66" t="s">
        <v>46</v>
      </c>
      <c r="U47" s="66" t="s">
        <v>46</v>
      </c>
      <c r="V47" s="147" t="s">
        <v>46</v>
      </c>
      <c r="W47" s="123"/>
      <c r="X47" s="1"/>
    </row>
    <row r="48" spans="1:24" ht="15" customHeight="1">
      <c r="A48" s="54"/>
      <c r="B48" s="28"/>
      <c r="C48" s="5"/>
      <c r="D48" s="5"/>
      <c r="E48" s="5"/>
      <c r="F48" s="5"/>
      <c r="G48" s="5"/>
      <c r="H48" s="5"/>
      <c r="I48" s="5"/>
      <c r="J48" s="29"/>
      <c r="Q48" s="5"/>
      <c r="W48" s="123"/>
      <c r="X48" s="1"/>
    </row>
    <row r="49" spans="1:29" ht="15" customHeight="1">
      <c r="A49" s="54"/>
      <c r="B49" s="28"/>
      <c r="C49" s="5"/>
      <c r="D49" s="5"/>
      <c r="E49" s="5"/>
      <c r="F49" s="5"/>
      <c r="G49" s="5"/>
      <c r="H49" s="5"/>
      <c r="I49" s="5"/>
      <c r="J49" s="29"/>
      <c r="Q49" s="5"/>
      <c r="W49" s="123"/>
      <c r="X49" s="1"/>
    </row>
    <row r="50" spans="1:29" ht="15" customHeight="1">
      <c r="A50" s="54"/>
      <c r="B50" s="28"/>
      <c r="C50" s="5"/>
      <c r="D50" s="5"/>
      <c r="E50" s="5"/>
      <c r="F50" s="5"/>
      <c r="G50" s="5"/>
      <c r="H50" s="5"/>
      <c r="I50" s="5"/>
      <c r="J50" s="29"/>
      <c r="L50" s="25"/>
      <c r="M50" s="25"/>
      <c r="N50" s="25"/>
      <c r="O50" s="25"/>
      <c r="P50" s="25"/>
      <c r="Q50" s="28"/>
      <c r="R50" s="25"/>
      <c r="S50" s="25"/>
      <c r="T50" s="25"/>
      <c r="U50" s="25"/>
      <c r="V50" s="25"/>
      <c r="W50" s="123"/>
    </row>
    <row r="51" spans="1:29" ht="16.149999999999999" customHeight="1" thickBot="1">
      <c r="A51" s="56"/>
      <c r="B51" s="97"/>
      <c r="C51" s="57"/>
      <c r="D51" s="57"/>
      <c r="E51" s="57"/>
      <c r="F51" s="57"/>
      <c r="G51" s="57"/>
      <c r="H51" s="57"/>
      <c r="I51" s="57"/>
      <c r="J51" s="98"/>
      <c r="L51" s="25"/>
      <c r="M51" s="25"/>
      <c r="N51" s="25"/>
      <c r="O51" s="25"/>
      <c r="P51" s="25"/>
      <c r="Q51" s="28"/>
      <c r="R51" s="25"/>
      <c r="S51" s="25"/>
      <c r="T51" s="25"/>
      <c r="U51" s="25"/>
      <c r="V51" s="25"/>
      <c r="W51" s="123"/>
      <c r="X51" s="102"/>
      <c r="Y51" s="102"/>
      <c r="Z51" s="102"/>
      <c r="AA51" s="102"/>
      <c r="AB51" s="102"/>
      <c r="AC51" s="102"/>
    </row>
    <row r="52" spans="1:29" ht="7.9" customHeight="1">
      <c r="Q52" s="5"/>
      <c r="X52" s="1"/>
    </row>
    <row r="53" spans="1:29" ht="15" customHeight="1" thickBot="1">
      <c r="Q53" s="5"/>
      <c r="X53" s="1"/>
    </row>
    <row r="54" spans="1:29" s="25" customFormat="1" ht="19.5" customHeight="1" thickBot="1">
      <c r="A54" s="403" t="str">
        <f>+A2</f>
        <v>業務用厨房熱機器等性能測定結果　【電気機器】</v>
      </c>
      <c r="B54" s="404"/>
      <c r="C54" s="404"/>
      <c r="D54" s="404"/>
      <c r="E54" s="404"/>
      <c r="F54" s="404"/>
      <c r="G54" s="404"/>
      <c r="H54" s="404"/>
      <c r="I54" s="404"/>
      <c r="J54" s="405"/>
      <c r="Q54" s="28"/>
    </row>
    <row r="55" spans="1:29" s="25" customFormat="1" ht="33.75" customHeight="1" thickTop="1">
      <c r="A55" s="26" t="s">
        <v>196</v>
      </c>
      <c r="B55" s="428" t="str">
        <f>+B3</f>
        <v>スチームコンベクションオーブン</v>
      </c>
      <c r="C55" s="429"/>
      <c r="D55" s="429"/>
      <c r="E55" s="429"/>
      <c r="F55" s="429"/>
      <c r="G55" s="429"/>
      <c r="H55" s="430" t="str">
        <f>+H3</f>
        <v>　（　７．均一性　）</v>
      </c>
      <c r="I55" s="430"/>
      <c r="J55" s="431"/>
      <c r="K55" s="114"/>
      <c r="Q55" s="28"/>
    </row>
    <row r="56" spans="1:29" s="25" customFormat="1" ht="20.100000000000001" customHeight="1" thickBot="1">
      <c r="A56" s="6" t="s">
        <v>2</v>
      </c>
      <c r="B56" s="406" t="str">
        <f>IF(表紙!$B$6=0,"",表紙!$B$6)</f>
        <v/>
      </c>
      <c r="C56" s="406"/>
      <c r="D56" s="407"/>
      <c r="E56" s="408"/>
      <c r="F56" s="229" t="s">
        <v>3</v>
      </c>
      <c r="G56" s="409" t="str">
        <f>IF(表紙!$G$5=0,"",表紙!$G$5)</f>
        <v/>
      </c>
      <c r="H56" s="410"/>
      <c r="I56" s="410"/>
      <c r="J56" s="411"/>
      <c r="Q56" s="28"/>
    </row>
    <row r="57" spans="1:29" ht="15" customHeight="1">
      <c r="A57" s="125"/>
      <c r="B57" s="28"/>
      <c r="C57" s="46"/>
      <c r="D57" s="28"/>
      <c r="E57" s="28"/>
      <c r="F57" s="28"/>
      <c r="G57" s="28"/>
      <c r="H57" s="28"/>
      <c r="I57" s="28"/>
      <c r="J57" s="29"/>
      <c r="L57" s="448" t="s">
        <v>51</v>
      </c>
      <c r="M57" s="426" t="s">
        <v>50</v>
      </c>
      <c r="N57" s="117" t="s">
        <v>121</v>
      </c>
      <c r="O57" s="118"/>
      <c r="P57" s="143"/>
      <c r="Q57" s="5"/>
      <c r="R57" s="448" t="s">
        <v>51</v>
      </c>
      <c r="S57" s="426" t="s">
        <v>50</v>
      </c>
      <c r="T57" s="463" t="s">
        <v>121</v>
      </c>
      <c r="U57" s="464"/>
      <c r="V57" s="465"/>
      <c r="W57" s="119"/>
      <c r="Y57" s="120"/>
    </row>
    <row r="58" spans="1:29" s="25" customFormat="1" ht="15" customHeight="1" thickBot="1">
      <c r="A58" s="30"/>
      <c r="B58" s="28"/>
      <c r="C58" s="28"/>
      <c r="D58" s="28"/>
      <c r="E58" s="28"/>
      <c r="F58" s="5"/>
      <c r="G58" s="5"/>
      <c r="H58" s="5"/>
      <c r="I58" s="28"/>
      <c r="J58" s="29"/>
      <c r="L58" s="449"/>
      <c r="M58" s="450"/>
      <c r="N58" s="121" t="s">
        <v>49</v>
      </c>
      <c r="O58" s="121" t="s">
        <v>48</v>
      </c>
      <c r="P58" s="144" t="s">
        <v>47</v>
      </c>
      <c r="Q58" s="28"/>
      <c r="R58" s="449"/>
      <c r="S58" s="450"/>
      <c r="T58" s="121" t="s">
        <v>49</v>
      </c>
      <c r="U58" s="121" t="s">
        <v>48</v>
      </c>
      <c r="V58" s="144" t="s">
        <v>47</v>
      </c>
      <c r="W58" s="9"/>
      <c r="Y58" s="122"/>
    </row>
    <row r="59" spans="1:29" s="25" customFormat="1" ht="15" customHeight="1" thickTop="1">
      <c r="A59" s="30"/>
      <c r="B59" s="28"/>
      <c r="C59" s="28"/>
      <c r="D59" s="28"/>
      <c r="E59" s="28"/>
      <c r="F59" s="5"/>
      <c r="G59" s="5"/>
      <c r="H59" s="5"/>
      <c r="I59" s="28"/>
      <c r="J59" s="29"/>
      <c r="L59" s="176"/>
      <c r="M59" s="173" t="s">
        <v>122</v>
      </c>
      <c r="N59" s="139" t="s">
        <v>46</v>
      </c>
      <c r="O59" s="139" t="s">
        <v>46</v>
      </c>
      <c r="P59" s="145" t="s">
        <v>46</v>
      </c>
      <c r="Q59" s="28"/>
      <c r="R59" s="176"/>
      <c r="S59" s="173" t="s">
        <v>122</v>
      </c>
      <c r="T59" s="139" t="s">
        <v>46</v>
      </c>
      <c r="U59" s="139" t="s">
        <v>46</v>
      </c>
      <c r="V59" s="145" t="s">
        <v>46</v>
      </c>
      <c r="W59" s="123"/>
      <c r="Y59" s="122"/>
    </row>
    <row r="60" spans="1:29" s="25" customFormat="1" ht="15" customHeight="1">
      <c r="A60" s="30"/>
      <c r="B60" s="28"/>
      <c r="C60" s="28"/>
      <c r="D60" s="28"/>
      <c r="E60" s="28"/>
      <c r="F60" s="5"/>
      <c r="G60" s="5"/>
      <c r="H60" s="5"/>
      <c r="I60" s="28"/>
      <c r="J60" s="29"/>
      <c r="L60" s="177"/>
      <c r="M60" s="174" t="s">
        <v>123</v>
      </c>
      <c r="N60" s="65" t="s">
        <v>46</v>
      </c>
      <c r="O60" s="65" t="s">
        <v>46</v>
      </c>
      <c r="P60" s="146" t="s">
        <v>46</v>
      </c>
      <c r="Q60" s="28"/>
      <c r="R60" s="177"/>
      <c r="S60" s="174" t="s">
        <v>123</v>
      </c>
      <c r="T60" s="65" t="s">
        <v>46</v>
      </c>
      <c r="U60" s="65" t="s">
        <v>46</v>
      </c>
      <c r="V60" s="146" t="s">
        <v>46</v>
      </c>
      <c r="W60" s="123"/>
      <c r="Y60" s="122"/>
    </row>
    <row r="61" spans="1:29" s="25" customFormat="1" ht="15" customHeight="1">
      <c r="A61" s="30"/>
      <c r="B61" s="28"/>
      <c r="C61" s="28"/>
      <c r="D61" s="28"/>
      <c r="E61" s="28"/>
      <c r="F61" s="5"/>
      <c r="G61" s="5"/>
      <c r="H61" s="5"/>
      <c r="I61" s="28"/>
      <c r="J61" s="29"/>
      <c r="L61" s="177"/>
      <c r="M61" s="174" t="s">
        <v>124</v>
      </c>
      <c r="N61" s="65" t="s">
        <v>46</v>
      </c>
      <c r="O61" s="65" t="s">
        <v>46</v>
      </c>
      <c r="P61" s="146" t="s">
        <v>46</v>
      </c>
      <c r="Q61" s="28"/>
      <c r="R61" s="177"/>
      <c r="S61" s="174" t="s">
        <v>124</v>
      </c>
      <c r="T61" s="65" t="s">
        <v>46</v>
      </c>
      <c r="U61" s="65" t="s">
        <v>46</v>
      </c>
      <c r="V61" s="146" t="s">
        <v>46</v>
      </c>
      <c r="W61" s="123"/>
      <c r="Y61" s="122"/>
    </row>
    <row r="62" spans="1:29" ht="15" customHeight="1">
      <c r="A62" s="54"/>
      <c r="B62" s="28"/>
      <c r="C62" s="28"/>
      <c r="D62" s="28"/>
      <c r="E62" s="28"/>
      <c r="F62" s="28"/>
      <c r="G62" s="28"/>
      <c r="H62" s="28"/>
      <c r="I62" s="28"/>
      <c r="J62" s="29"/>
      <c r="L62" s="178">
        <v>11</v>
      </c>
      <c r="M62" s="174" t="s">
        <v>125</v>
      </c>
      <c r="N62" s="65" t="s">
        <v>46</v>
      </c>
      <c r="O62" s="65" t="s">
        <v>46</v>
      </c>
      <c r="P62" s="146" t="s">
        <v>46</v>
      </c>
      <c r="Q62" s="5"/>
      <c r="R62" s="178">
        <v>16</v>
      </c>
      <c r="S62" s="174" t="s">
        <v>125</v>
      </c>
      <c r="T62" s="65" t="s">
        <v>46</v>
      </c>
      <c r="U62" s="65" t="s">
        <v>46</v>
      </c>
      <c r="V62" s="146" t="s">
        <v>46</v>
      </c>
      <c r="W62" s="123"/>
      <c r="Y62" s="122"/>
    </row>
    <row r="63" spans="1:29" ht="15" customHeight="1">
      <c r="A63" s="54"/>
      <c r="B63" s="28"/>
      <c r="C63" s="28"/>
      <c r="D63" s="28"/>
      <c r="E63" s="28"/>
      <c r="F63" s="5"/>
      <c r="G63" s="5"/>
      <c r="H63" s="5"/>
      <c r="I63" s="28"/>
      <c r="J63" s="29"/>
      <c r="L63" s="177"/>
      <c r="M63" s="174" t="s">
        <v>126</v>
      </c>
      <c r="N63" s="65" t="s">
        <v>46</v>
      </c>
      <c r="O63" s="65" t="s">
        <v>46</v>
      </c>
      <c r="P63" s="146" t="s">
        <v>46</v>
      </c>
      <c r="Q63" s="5"/>
      <c r="R63" s="177"/>
      <c r="S63" s="174" t="s">
        <v>126</v>
      </c>
      <c r="T63" s="65" t="s">
        <v>46</v>
      </c>
      <c r="U63" s="65" t="s">
        <v>46</v>
      </c>
      <c r="V63" s="146" t="s">
        <v>46</v>
      </c>
      <c r="W63" s="123"/>
      <c r="Y63" s="122"/>
    </row>
    <row r="64" spans="1:29" ht="15" customHeight="1">
      <c r="A64" s="54"/>
      <c r="B64" s="28"/>
      <c r="C64" s="28"/>
      <c r="D64" s="28"/>
      <c r="E64" s="28"/>
      <c r="F64" s="5"/>
      <c r="G64" s="5"/>
      <c r="H64" s="5"/>
      <c r="I64" s="40"/>
      <c r="J64" s="29"/>
      <c r="L64" s="177"/>
      <c r="M64" s="174" t="s">
        <v>127</v>
      </c>
      <c r="N64" s="65" t="s">
        <v>46</v>
      </c>
      <c r="O64" s="65" t="s">
        <v>46</v>
      </c>
      <c r="P64" s="146" t="s">
        <v>46</v>
      </c>
      <c r="Q64" s="5"/>
      <c r="R64" s="177"/>
      <c r="S64" s="174" t="s">
        <v>127</v>
      </c>
      <c r="T64" s="65" t="s">
        <v>46</v>
      </c>
      <c r="U64" s="65" t="s">
        <v>46</v>
      </c>
      <c r="V64" s="146" t="s">
        <v>46</v>
      </c>
      <c r="W64" s="123"/>
      <c r="Y64" s="122"/>
    </row>
    <row r="65" spans="1:25" ht="15" customHeight="1">
      <c r="A65" s="54"/>
      <c r="B65" s="28"/>
      <c r="C65" s="28"/>
      <c r="D65" s="28"/>
      <c r="E65" s="28"/>
      <c r="F65" s="5"/>
      <c r="G65" s="5"/>
      <c r="H65" s="5"/>
      <c r="I65" s="40"/>
      <c r="J65" s="29"/>
      <c r="L65" s="177"/>
      <c r="M65" s="174" t="s">
        <v>128</v>
      </c>
      <c r="N65" s="65" t="s">
        <v>46</v>
      </c>
      <c r="O65" s="65" t="s">
        <v>46</v>
      </c>
      <c r="P65" s="146" t="s">
        <v>46</v>
      </c>
      <c r="Q65" s="5"/>
      <c r="R65" s="177"/>
      <c r="S65" s="174" t="s">
        <v>128</v>
      </c>
      <c r="T65" s="65" t="s">
        <v>46</v>
      </c>
      <c r="U65" s="65" t="s">
        <v>46</v>
      </c>
      <c r="V65" s="146" t="s">
        <v>46</v>
      </c>
      <c r="W65" s="123"/>
      <c r="Y65" s="122"/>
    </row>
    <row r="66" spans="1:25" ht="15" customHeight="1" thickBot="1">
      <c r="A66" s="54"/>
      <c r="B66" s="28"/>
      <c r="C66" s="28"/>
      <c r="D66" s="28"/>
      <c r="E66" s="28"/>
      <c r="F66" s="5"/>
      <c r="G66" s="5"/>
      <c r="H66" s="5"/>
      <c r="I66" s="40"/>
      <c r="J66" s="29"/>
      <c r="L66" s="181"/>
      <c r="M66" s="175" t="s">
        <v>129</v>
      </c>
      <c r="N66" s="66" t="s">
        <v>46</v>
      </c>
      <c r="O66" s="66" t="s">
        <v>46</v>
      </c>
      <c r="P66" s="147" t="s">
        <v>46</v>
      </c>
      <c r="Q66" s="5"/>
      <c r="R66" s="181"/>
      <c r="S66" s="175" t="s">
        <v>129</v>
      </c>
      <c r="T66" s="66" t="s">
        <v>46</v>
      </c>
      <c r="U66" s="66" t="s">
        <v>46</v>
      </c>
      <c r="V66" s="147" t="s">
        <v>46</v>
      </c>
      <c r="W66" s="123"/>
      <c r="Y66" s="122"/>
    </row>
    <row r="67" spans="1:25" ht="15" customHeight="1">
      <c r="A67" s="54"/>
      <c r="B67" s="28"/>
      <c r="C67" s="28"/>
      <c r="D67" s="28"/>
      <c r="E67" s="28"/>
      <c r="F67" s="5"/>
      <c r="G67" s="5"/>
      <c r="H67" s="5"/>
      <c r="I67" s="40"/>
      <c r="J67" s="29"/>
      <c r="L67" s="177"/>
      <c r="M67" s="173" t="s">
        <v>122</v>
      </c>
      <c r="N67" s="139" t="s">
        <v>46</v>
      </c>
      <c r="O67" s="139" t="s">
        <v>46</v>
      </c>
      <c r="P67" s="145" t="s">
        <v>46</v>
      </c>
      <c r="Q67" s="5"/>
      <c r="R67" s="177"/>
      <c r="S67" s="173" t="s">
        <v>122</v>
      </c>
      <c r="T67" s="139" t="s">
        <v>46</v>
      </c>
      <c r="U67" s="139" t="s">
        <v>46</v>
      </c>
      <c r="V67" s="145" t="s">
        <v>46</v>
      </c>
      <c r="W67" s="123"/>
      <c r="Y67" s="122"/>
    </row>
    <row r="68" spans="1:25" ht="15" customHeight="1">
      <c r="A68" s="54"/>
      <c r="B68" s="28"/>
      <c r="C68" s="28"/>
      <c r="D68" s="28"/>
      <c r="E68" s="28"/>
      <c r="F68" s="5"/>
      <c r="G68" s="5"/>
      <c r="H68" s="5"/>
      <c r="I68" s="40"/>
      <c r="J68" s="29"/>
      <c r="L68" s="177"/>
      <c r="M68" s="174" t="s">
        <v>123</v>
      </c>
      <c r="N68" s="65" t="s">
        <v>46</v>
      </c>
      <c r="O68" s="65" t="s">
        <v>46</v>
      </c>
      <c r="P68" s="146" t="s">
        <v>46</v>
      </c>
      <c r="Q68" s="5"/>
      <c r="R68" s="177"/>
      <c r="S68" s="174" t="s">
        <v>123</v>
      </c>
      <c r="T68" s="65" t="s">
        <v>46</v>
      </c>
      <c r="U68" s="65" t="s">
        <v>46</v>
      </c>
      <c r="V68" s="146" t="s">
        <v>46</v>
      </c>
      <c r="W68" s="123"/>
      <c r="Y68" s="122"/>
    </row>
    <row r="69" spans="1:25" ht="15" customHeight="1">
      <c r="A69" s="54"/>
      <c r="B69" s="28"/>
      <c r="C69" s="28"/>
      <c r="D69" s="28"/>
      <c r="E69" s="28"/>
      <c r="F69" s="5"/>
      <c r="G69" s="5"/>
      <c r="H69" s="5"/>
      <c r="I69" s="5"/>
      <c r="J69" s="29"/>
      <c r="L69" s="177"/>
      <c r="M69" s="174" t="s">
        <v>124</v>
      </c>
      <c r="N69" s="65" t="s">
        <v>46</v>
      </c>
      <c r="O69" s="65" t="s">
        <v>46</v>
      </c>
      <c r="P69" s="146" t="s">
        <v>46</v>
      </c>
      <c r="Q69" s="5"/>
      <c r="R69" s="177"/>
      <c r="S69" s="174" t="s">
        <v>124</v>
      </c>
      <c r="T69" s="65" t="s">
        <v>46</v>
      </c>
      <c r="U69" s="65" t="s">
        <v>46</v>
      </c>
      <c r="V69" s="146" t="s">
        <v>46</v>
      </c>
      <c r="W69" s="123"/>
      <c r="Y69" s="122"/>
    </row>
    <row r="70" spans="1:25" ht="15" customHeight="1">
      <c r="A70" s="54"/>
      <c r="B70" s="28"/>
      <c r="C70" s="28"/>
      <c r="D70" s="28"/>
      <c r="E70" s="28"/>
      <c r="F70" s="5"/>
      <c r="G70" s="5"/>
      <c r="H70" s="5"/>
      <c r="I70" s="28"/>
      <c r="J70" s="29"/>
      <c r="L70" s="178">
        <v>12</v>
      </c>
      <c r="M70" s="174" t="s">
        <v>125</v>
      </c>
      <c r="N70" s="65" t="s">
        <v>46</v>
      </c>
      <c r="O70" s="65" t="s">
        <v>46</v>
      </c>
      <c r="P70" s="146" t="s">
        <v>46</v>
      </c>
      <c r="Q70" s="5"/>
      <c r="R70" s="178">
        <v>17</v>
      </c>
      <c r="S70" s="174" t="s">
        <v>125</v>
      </c>
      <c r="T70" s="65" t="s">
        <v>46</v>
      </c>
      <c r="U70" s="65" t="s">
        <v>46</v>
      </c>
      <c r="V70" s="146" t="s">
        <v>46</v>
      </c>
      <c r="W70" s="123"/>
      <c r="Y70" s="122"/>
    </row>
    <row r="71" spans="1:25" ht="15" customHeight="1">
      <c r="A71" s="54"/>
      <c r="B71" s="28"/>
      <c r="C71" s="28"/>
      <c r="D71" s="28"/>
      <c r="E71" s="28"/>
      <c r="F71" s="5"/>
      <c r="G71" s="5"/>
      <c r="H71" s="5"/>
      <c r="I71" s="40"/>
      <c r="J71" s="29"/>
      <c r="L71" s="177"/>
      <c r="M71" s="174" t="s">
        <v>126</v>
      </c>
      <c r="N71" s="65" t="s">
        <v>46</v>
      </c>
      <c r="O71" s="65" t="s">
        <v>46</v>
      </c>
      <c r="P71" s="146" t="s">
        <v>46</v>
      </c>
      <c r="Q71" s="5"/>
      <c r="R71" s="177"/>
      <c r="S71" s="174" t="s">
        <v>126</v>
      </c>
      <c r="T71" s="65" t="s">
        <v>46</v>
      </c>
      <c r="U71" s="65" t="s">
        <v>46</v>
      </c>
      <c r="V71" s="146" t="s">
        <v>46</v>
      </c>
      <c r="W71" s="123"/>
      <c r="Y71" s="122"/>
    </row>
    <row r="72" spans="1:25" ht="15" customHeight="1">
      <c r="A72" s="54"/>
      <c r="B72" s="28"/>
      <c r="C72" s="28"/>
      <c r="D72" s="28"/>
      <c r="E72" s="28"/>
      <c r="F72" s="5"/>
      <c r="G72" s="5"/>
      <c r="H72" s="5"/>
      <c r="I72" s="40"/>
      <c r="J72" s="29"/>
      <c r="L72" s="177"/>
      <c r="M72" s="174" t="s">
        <v>127</v>
      </c>
      <c r="N72" s="65" t="s">
        <v>46</v>
      </c>
      <c r="O72" s="65" t="s">
        <v>46</v>
      </c>
      <c r="P72" s="146" t="s">
        <v>46</v>
      </c>
      <c r="Q72" s="5"/>
      <c r="R72" s="177"/>
      <c r="S72" s="174" t="s">
        <v>127</v>
      </c>
      <c r="T72" s="65" t="s">
        <v>46</v>
      </c>
      <c r="U72" s="65" t="s">
        <v>46</v>
      </c>
      <c r="V72" s="146" t="s">
        <v>46</v>
      </c>
      <c r="W72" s="123"/>
      <c r="Y72" s="122"/>
    </row>
    <row r="73" spans="1:25" ht="15" customHeight="1">
      <c r="A73" s="54"/>
      <c r="B73" s="28"/>
      <c r="C73" s="28"/>
      <c r="D73" s="28"/>
      <c r="E73" s="28"/>
      <c r="F73" s="5"/>
      <c r="G73" s="5"/>
      <c r="H73" s="5"/>
      <c r="I73" s="40"/>
      <c r="J73" s="29"/>
      <c r="L73" s="177"/>
      <c r="M73" s="174" t="s">
        <v>128</v>
      </c>
      <c r="N73" s="65" t="s">
        <v>46</v>
      </c>
      <c r="O73" s="65" t="s">
        <v>46</v>
      </c>
      <c r="P73" s="146" t="s">
        <v>46</v>
      </c>
      <c r="Q73" s="5"/>
      <c r="R73" s="177"/>
      <c r="S73" s="174" t="s">
        <v>128</v>
      </c>
      <c r="T73" s="65" t="s">
        <v>46</v>
      </c>
      <c r="U73" s="65" t="s">
        <v>46</v>
      </c>
      <c r="V73" s="146" t="s">
        <v>46</v>
      </c>
      <c r="W73" s="123"/>
      <c r="Y73" s="122"/>
    </row>
    <row r="74" spans="1:25" ht="15" customHeight="1" thickBot="1">
      <c r="A74" s="54"/>
      <c r="B74" s="28"/>
      <c r="C74" s="28"/>
      <c r="D74" s="28"/>
      <c r="E74" s="28"/>
      <c r="F74" s="5"/>
      <c r="G74" s="5"/>
      <c r="H74" s="5"/>
      <c r="I74" s="40"/>
      <c r="J74" s="29"/>
      <c r="L74" s="181"/>
      <c r="M74" s="175" t="s">
        <v>129</v>
      </c>
      <c r="N74" s="66" t="s">
        <v>46</v>
      </c>
      <c r="O74" s="66" t="s">
        <v>46</v>
      </c>
      <c r="P74" s="147" t="s">
        <v>46</v>
      </c>
      <c r="Q74" s="5"/>
      <c r="R74" s="181"/>
      <c r="S74" s="175" t="s">
        <v>129</v>
      </c>
      <c r="T74" s="66" t="s">
        <v>46</v>
      </c>
      <c r="U74" s="66" t="s">
        <v>46</v>
      </c>
      <c r="V74" s="147" t="s">
        <v>46</v>
      </c>
      <c r="W74" s="123"/>
      <c r="Y74" s="122"/>
    </row>
    <row r="75" spans="1:25" ht="15" customHeight="1">
      <c r="A75" s="54"/>
      <c r="B75" s="28"/>
      <c r="C75" s="28"/>
      <c r="D75" s="28"/>
      <c r="E75" s="28"/>
      <c r="F75" s="28"/>
      <c r="G75" s="28"/>
      <c r="H75" s="28"/>
      <c r="I75" s="28"/>
      <c r="J75" s="29"/>
      <c r="L75" s="177"/>
      <c r="M75" s="173" t="s">
        <v>122</v>
      </c>
      <c r="N75" s="139" t="s">
        <v>46</v>
      </c>
      <c r="O75" s="139" t="s">
        <v>46</v>
      </c>
      <c r="P75" s="145" t="s">
        <v>46</v>
      </c>
      <c r="Q75" s="5"/>
      <c r="R75" s="177"/>
      <c r="S75" s="173" t="s">
        <v>122</v>
      </c>
      <c r="T75" s="139" t="s">
        <v>46</v>
      </c>
      <c r="U75" s="139" t="s">
        <v>46</v>
      </c>
      <c r="V75" s="145" t="s">
        <v>46</v>
      </c>
      <c r="W75" s="123"/>
      <c r="Y75" s="122"/>
    </row>
    <row r="76" spans="1:25" ht="15" customHeight="1">
      <c r="A76" s="54"/>
      <c r="B76" s="28"/>
      <c r="C76" s="28"/>
      <c r="D76" s="28"/>
      <c r="E76" s="28"/>
      <c r="F76" s="28"/>
      <c r="G76" s="28"/>
      <c r="H76" s="28"/>
      <c r="I76" s="28"/>
      <c r="J76" s="29"/>
      <c r="L76" s="177"/>
      <c r="M76" s="174" t="s">
        <v>123</v>
      </c>
      <c r="N76" s="65" t="s">
        <v>46</v>
      </c>
      <c r="O76" s="65" t="s">
        <v>46</v>
      </c>
      <c r="P76" s="146" t="s">
        <v>46</v>
      </c>
      <c r="Q76" s="5"/>
      <c r="R76" s="177"/>
      <c r="S76" s="174" t="s">
        <v>123</v>
      </c>
      <c r="T76" s="65" t="s">
        <v>46</v>
      </c>
      <c r="U76" s="65" t="s">
        <v>46</v>
      </c>
      <c r="V76" s="146" t="s">
        <v>46</v>
      </c>
      <c r="W76" s="123"/>
      <c r="Y76" s="122"/>
    </row>
    <row r="77" spans="1:25" ht="15" customHeight="1">
      <c r="A77" s="54"/>
      <c r="B77" s="28"/>
      <c r="C77" s="28"/>
      <c r="D77" s="28"/>
      <c r="E77" s="28"/>
      <c r="F77" s="28"/>
      <c r="G77" s="28"/>
      <c r="H77" s="28"/>
      <c r="I77" s="28"/>
      <c r="J77" s="29"/>
      <c r="L77" s="177"/>
      <c r="M77" s="174" t="s">
        <v>124</v>
      </c>
      <c r="N77" s="65" t="s">
        <v>46</v>
      </c>
      <c r="O77" s="65" t="s">
        <v>46</v>
      </c>
      <c r="P77" s="146" t="s">
        <v>46</v>
      </c>
      <c r="Q77" s="5"/>
      <c r="R77" s="177"/>
      <c r="S77" s="174" t="s">
        <v>124</v>
      </c>
      <c r="T77" s="65" t="s">
        <v>46</v>
      </c>
      <c r="U77" s="65" t="s">
        <v>46</v>
      </c>
      <c r="V77" s="146" t="s">
        <v>46</v>
      </c>
      <c r="W77" s="123"/>
      <c r="Y77" s="122"/>
    </row>
    <row r="78" spans="1:25" ht="15" customHeight="1">
      <c r="A78" s="54"/>
      <c r="B78" s="28"/>
      <c r="C78" s="28"/>
      <c r="D78" s="28"/>
      <c r="E78" s="28"/>
      <c r="F78" s="28"/>
      <c r="G78" s="28"/>
      <c r="H78" s="28"/>
      <c r="I78" s="28"/>
      <c r="J78" s="29"/>
      <c r="L78" s="178">
        <v>13</v>
      </c>
      <c r="M78" s="174" t="s">
        <v>125</v>
      </c>
      <c r="N78" s="65" t="s">
        <v>46</v>
      </c>
      <c r="O78" s="65" t="s">
        <v>46</v>
      </c>
      <c r="P78" s="146" t="s">
        <v>46</v>
      </c>
      <c r="Q78" s="5"/>
      <c r="R78" s="178">
        <v>18</v>
      </c>
      <c r="S78" s="174" t="s">
        <v>125</v>
      </c>
      <c r="T78" s="65" t="s">
        <v>46</v>
      </c>
      <c r="U78" s="65" t="s">
        <v>46</v>
      </c>
      <c r="V78" s="146" t="s">
        <v>46</v>
      </c>
      <c r="W78" s="123"/>
      <c r="Y78" s="122"/>
    </row>
    <row r="79" spans="1:25" ht="15" customHeight="1">
      <c r="A79" s="54"/>
      <c r="B79" s="28"/>
      <c r="C79" s="28"/>
      <c r="D79" s="28"/>
      <c r="E79" s="28"/>
      <c r="F79" s="28"/>
      <c r="G79" s="28"/>
      <c r="H79" s="28"/>
      <c r="I79" s="28"/>
      <c r="J79" s="29"/>
      <c r="L79" s="177"/>
      <c r="M79" s="174" t="s">
        <v>126</v>
      </c>
      <c r="N79" s="65" t="s">
        <v>46</v>
      </c>
      <c r="O79" s="65" t="s">
        <v>46</v>
      </c>
      <c r="P79" s="146" t="s">
        <v>46</v>
      </c>
      <c r="Q79" s="5"/>
      <c r="R79" s="177"/>
      <c r="S79" s="174" t="s">
        <v>126</v>
      </c>
      <c r="T79" s="65" t="s">
        <v>46</v>
      </c>
      <c r="U79" s="65" t="s">
        <v>46</v>
      </c>
      <c r="V79" s="146" t="s">
        <v>46</v>
      </c>
      <c r="W79" s="123"/>
      <c r="Y79" s="122"/>
    </row>
    <row r="80" spans="1:25" ht="15" customHeight="1">
      <c r="A80" s="54"/>
      <c r="B80" s="28"/>
      <c r="C80" s="28"/>
      <c r="D80" s="28"/>
      <c r="E80" s="28"/>
      <c r="F80" s="28"/>
      <c r="G80" s="28"/>
      <c r="H80" s="28"/>
      <c r="I80" s="28"/>
      <c r="J80" s="29"/>
      <c r="L80" s="177"/>
      <c r="M80" s="174" t="s">
        <v>127</v>
      </c>
      <c r="N80" s="65" t="s">
        <v>46</v>
      </c>
      <c r="O80" s="65" t="s">
        <v>46</v>
      </c>
      <c r="P80" s="146" t="s">
        <v>46</v>
      </c>
      <c r="Q80" s="5"/>
      <c r="R80" s="177"/>
      <c r="S80" s="174" t="s">
        <v>127</v>
      </c>
      <c r="T80" s="65" t="s">
        <v>46</v>
      </c>
      <c r="U80" s="65" t="s">
        <v>46</v>
      </c>
      <c r="V80" s="146" t="s">
        <v>46</v>
      </c>
      <c r="W80" s="123"/>
      <c r="Y80" s="122"/>
    </row>
    <row r="81" spans="1:24" ht="15" customHeight="1">
      <c r="A81" s="54"/>
      <c r="B81" s="28"/>
      <c r="C81" s="28"/>
      <c r="D81" s="28"/>
      <c r="E81" s="28"/>
      <c r="F81" s="28"/>
      <c r="G81" s="28"/>
      <c r="H81" s="28"/>
      <c r="I81" s="28"/>
      <c r="J81" s="29"/>
      <c r="L81" s="177"/>
      <c r="M81" s="174" t="s">
        <v>128</v>
      </c>
      <c r="N81" s="65" t="s">
        <v>46</v>
      </c>
      <c r="O81" s="65" t="s">
        <v>46</v>
      </c>
      <c r="P81" s="146" t="s">
        <v>46</v>
      </c>
      <c r="Q81" s="5"/>
      <c r="R81" s="177"/>
      <c r="S81" s="174" t="s">
        <v>128</v>
      </c>
      <c r="T81" s="65" t="s">
        <v>46</v>
      </c>
      <c r="U81" s="65" t="s">
        <v>46</v>
      </c>
      <c r="V81" s="146" t="s">
        <v>46</v>
      </c>
      <c r="W81" s="123"/>
      <c r="X81" s="122"/>
    </row>
    <row r="82" spans="1:24" ht="15" customHeight="1" thickBot="1">
      <c r="A82" s="54"/>
      <c r="B82" s="28"/>
      <c r="C82" s="28"/>
      <c r="D82" s="28"/>
      <c r="E82" s="28"/>
      <c r="F82" s="28"/>
      <c r="G82" s="28"/>
      <c r="H82" s="28"/>
      <c r="I82" s="28"/>
      <c r="J82" s="29"/>
      <c r="L82" s="181"/>
      <c r="M82" s="175" t="s">
        <v>129</v>
      </c>
      <c r="N82" s="66" t="s">
        <v>46</v>
      </c>
      <c r="O82" s="66" t="s">
        <v>46</v>
      </c>
      <c r="P82" s="147" t="s">
        <v>46</v>
      </c>
      <c r="Q82" s="5"/>
      <c r="R82" s="181"/>
      <c r="S82" s="175" t="s">
        <v>129</v>
      </c>
      <c r="T82" s="66" t="s">
        <v>46</v>
      </c>
      <c r="U82" s="66" t="s">
        <v>46</v>
      </c>
      <c r="V82" s="147" t="s">
        <v>46</v>
      </c>
      <c r="W82" s="123"/>
    </row>
    <row r="83" spans="1:24" ht="15" customHeight="1">
      <c r="A83" s="54"/>
      <c r="B83" s="28"/>
      <c r="C83" s="28"/>
      <c r="D83" s="28"/>
      <c r="E83" s="28"/>
      <c r="F83" s="28"/>
      <c r="G83" s="28"/>
      <c r="H83" s="28"/>
      <c r="I83" s="28"/>
      <c r="J83" s="29"/>
      <c r="L83" s="177"/>
      <c r="M83" s="173" t="s">
        <v>122</v>
      </c>
      <c r="N83" s="139" t="s">
        <v>46</v>
      </c>
      <c r="O83" s="139" t="s">
        <v>46</v>
      </c>
      <c r="P83" s="145" t="s">
        <v>46</v>
      </c>
      <c r="Q83" s="5"/>
      <c r="R83" s="177"/>
      <c r="S83" s="173" t="s">
        <v>122</v>
      </c>
      <c r="T83" s="139" t="s">
        <v>46</v>
      </c>
      <c r="U83" s="139" t="s">
        <v>46</v>
      </c>
      <c r="V83" s="145" t="s">
        <v>46</v>
      </c>
      <c r="W83" s="123"/>
    </row>
    <row r="84" spans="1:24" ht="15" customHeight="1">
      <c r="A84" s="54"/>
      <c r="B84" s="28"/>
      <c r="C84" s="28"/>
      <c r="D84" s="28"/>
      <c r="E84" s="28"/>
      <c r="F84" s="28"/>
      <c r="G84" s="28"/>
      <c r="H84" s="28"/>
      <c r="I84" s="28"/>
      <c r="J84" s="29"/>
      <c r="L84" s="177"/>
      <c r="M84" s="174" t="s">
        <v>123</v>
      </c>
      <c r="N84" s="65" t="s">
        <v>46</v>
      </c>
      <c r="O84" s="65" t="s">
        <v>46</v>
      </c>
      <c r="P84" s="146" t="s">
        <v>46</v>
      </c>
      <c r="Q84" s="5"/>
      <c r="R84" s="177"/>
      <c r="S84" s="174" t="s">
        <v>123</v>
      </c>
      <c r="T84" s="65" t="s">
        <v>46</v>
      </c>
      <c r="U84" s="65" t="s">
        <v>46</v>
      </c>
      <c r="V84" s="146" t="s">
        <v>46</v>
      </c>
      <c r="W84" s="123"/>
    </row>
    <row r="85" spans="1:24" ht="15" customHeight="1">
      <c r="A85" s="54"/>
      <c r="B85" s="28"/>
      <c r="C85" s="28"/>
      <c r="D85" s="28"/>
      <c r="E85" s="28"/>
      <c r="F85" s="28"/>
      <c r="G85" s="28"/>
      <c r="H85" s="28"/>
      <c r="I85" s="28"/>
      <c r="J85" s="29"/>
      <c r="L85" s="177"/>
      <c r="M85" s="174" t="s">
        <v>124</v>
      </c>
      <c r="N85" s="65" t="s">
        <v>46</v>
      </c>
      <c r="O85" s="65" t="s">
        <v>46</v>
      </c>
      <c r="P85" s="146" t="s">
        <v>46</v>
      </c>
      <c r="Q85" s="5"/>
      <c r="R85" s="177"/>
      <c r="S85" s="174" t="s">
        <v>124</v>
      </c>
      <c r="T85" s="65" t="s">
        <v>46</v>
      </c>
      <c r="U85" s="65" t="s">
        <v>46</v>
      </c>
      <c r="V85" s="146" t="s">
        <v>46</v>
      </c>
      <c r="W85" s="123"/>
    </row>
    <row r="86" spans="1:24" ht="15" customHeight="1">
      <c r="A86" s="54"/>
      <c r="B86" s="28"/>
      <c r="C86" s="28"/>
      <c r="D86" s="28"/>
      <c r="E86" s="28"/>
      <c r="F86" s="28"/>
      <c r="G86" s="28"/>
      <c r="H86" s="28"/>
      <c r="I86" s="28"/>
      <c r="J86" s="29"/>
      <c r="L86" s="178">
        <v>14</v>
      </c>
      <c r="M86" s="174" t="s">
        <v>125</v>
      </c>
      <c r="N86" s="65" t="s">
        <v>46</v>
      </c>
      <c r="O86" s="65" t="s">
        <v>46</v>
      </c>
      <c r="P86" s="146" t="s">
        <v>46</v>
      </c>
      <c r="Q86" s="5"/>
      <c r="R86" s="178">
        <v>19</v>
      </c>
      <c r="S86" s="174" t="s">
        <v>125</v>
      </c>
      <c r="T86" s="65" t="s">
        <v>46</v>
      </c>
      <c r="U86" s="65" t="s">
        <v>46</v>
      </c>
      <c r="V86" s="146" t="s">
        <v>46</v>
      </c>
      <c r="W86" s="123"/>
    </row>
    <row r="87" spans="1:24" ht="15" customHeight="1">
      <c r="A87" s="54"/>
      <c r="B87" s="28"/>
      <c r="C87" s="28"/>
      <c r="D87" s="28"/>
      <c r="E87" s="28"/>
      <c r="F87" s="28"/>
      <c r="G87" s="28"/>
      <c r="H87" s="28"/>
      <c r="I87" s="28"/>
      <c r="J87" s="29"/>
      <c r="L87" s="177"/>
      <c r="M87" s="174" t="s">
        <v>126</v>
      </c>
      <c r="N87" s="65" t="s">
        <v>46</v>
      </c>
      <c r="O87" s="65" t="s">
        <v>46</v>
      </c>
      <c r="P87" s="146" t="s">
        <v>46</v>
      </c>
      <c r="Q87" s="5"/>
      <c r="R87" s="177"/>
      <c r="S87" s="174" t="s">
        <v>126</v>
      </c>
      <c r="T87" s="65" t="s">
        <v>46</v>
      </c>
      <c r="U87" s="65" t="s">
        <v>46</v>
      </c>
      <c r="V87" s="146" t="s">
        <v>46</v>
      </c>
      <c r="W87" s="123"/>
    </row>
    <row r="88" spans="1:24" ht="15" customHeight="1">
      <c r="A88" s="54"/>
      <c r="B88" s="28"/>
      <c r="C88" s="28"/>
      <c r="D88" s="28"/>
      <c r="E88" s="28"/>
      <c r="F88" s="28"/>
      <c r="G88" s="28"/>
      <c r="H88" s="28"/>
      <c r="I88" s="28"/>
      <c r="J88" s="29"/>
      <c r="L88" s="177"/>
      <c r="M88" s="174" t="s">
        <v>127</v>
      </c>
      <c r="N88" s="65" t="s">
        <v>46</v>
      </c>
      <c r="O88" s="65" t="s">
        <v>46</v>
      </c>
      <c r="P88" s="146" t="s">
        <v>46</v>
      </c>
      <c r="Q88" s="5"/>
      <c r="R88" s="177"/>
      <c r="S88" s="174" t="s">
        <v>127</v>
      </c>
      <c r="T88" s="65" t="s">
        <v>46</v>
      </c>
      <c r="U88" s="65" t="s">
        <v>46</v>
      </c>
      <c r="V88" s="146" t="s">
        <v>46</v>
      </c>
      <c r="W88" s="123"/>
    </row>
    <row r="89" spans="1:24" ht="15" customHeight="1">
      <c r="A89" s="54"/>
      <c r="B89" s="28"/>
      <c r="C89" s="46"/>
      <c r="D89" s="9"/>
      <c r="E89" s="9"/>
      <c r="F89" s="9"/>
      <c r="G89" s="9"/>
      <c r="H89" s="9"/>
      <c r="I89" s="28"/>
      <c r="J89" s="29"/>
      <c r="L89" s="177"/>
      <c r="M89" s="174" t="s">
        <v>128</v>
      </c>
      <c r="N89" s="65" t="s">
        <v>46</v>
      </c>
      <c r="O89" s="65" t="s">
        <v>46</v>
      </c>
      <c r="P89" s="146" t="s">
        <v>46</v>
      </c>
      <c r="Q89" s="5"/>
      <c r="R89" s="177"/>
      <c r="S89" s="174" t="s">
        <v>128</v>
      </c>
      <c r="T89" s="65" t="s">
        <v>46</v>
      </c>
      <c r="U89" s="65" t="s">
        <v>46</v>
      </c>
      <c r="V89" s="146" t="s">
        <v>46</v>
      </c>
      <c r="W89" s="123"/>
    </row>
    <row r="90" spans="1:24" ht="15" customHeight="1" thickBot="1">
      <c r="A90" s="54"/>
      <c r="B90" s="28"/>
      <c r="C90" s="9"/>
      <c r="D90" s="9"/>
      <c r="E90" s="9"/>
      <c r="F90" s="9"/>
      <c r="G90" s="9"/>
      <c r="H90" s="9"/>
      <c r="I90" s="28"/>
      <c r="J90" s="29"/>
      <c r="L90" s="181"/>
      <c r="M90" s="175" t="s">
        <v>129</v>
      </c>
      <c r="N90" s="66" t="s">
        <v>46</v>
      </c>
      <c r="O90" s="66" t="s">
        <v>46</v>
      </c>
      <c r="P90" s="147" t="s">
        <v>46</v>
      </c>
      <c r="Q90" s="5"/>
      <c r="R90" s="181"/>
      <c r="S90" s="175" t="s">
        <v>129</v>
      </c>
      <c r="T90" s="66" t="s">
        <v>46</v>
      </c>
      <c r="U90" s="66" t="s">
        <v>46</v>
      </c>
      <c r="V90" s="147" t="s">
        <v>46</v>
      </c>
      <c r="W90" s="123"/>
    </row>
    <row r="91" spans="1:24" ht="15" customHeight="1">
      <c r="A91" s="54"/>
      <c r="B91" s="28"/>
      <c r="C91" s="28"/>
      <c r="D91" s="28"/>
      <c r="E91" s="28"/>
      <c r="F91" s="28"/>
      <c r="G91" s="28"/>
      <c r="H91" s="28"/>
      <c r="I91" s="28"/>
      <c r="J91" s="29"/>
      <c r="L91" s="177"/>
      <c r="M91" s="173" t="s">
        <v>122</v>
      </c>
      <c r="N91" s="139" t="s">
        <v>46</v>
      </c>
      <c r="O91" s="139" t="s">
        <v>46</v>
      </c>
      <c r="P91" s="145" t="s">
        <v>46</v>
      </c>
      <c r="Q91" s="5"/>
      <c r="R91" s="177"/>
      <c r="S91" s="173" t="s">
        <v>122</v>
      </c>
      <c r="T91" s="139" t="s">
        <v>46</v>
      </c>
      <c r="U91" s="139" t="s">
        <v>46</v>
      </c>
      <c r="V91" s="145" t="s">
        <v>46</v>
      </c>
      <c r="W91" s="123"/>
    </row>
    <row r="92" spans="1:24" ht="15" customHeight="1">
      <c r="A92" s="54"/>
      <c r="B92" s="28"/>
      <c r="C92" s="28"/>
      <c r="D92" s="28"/>
      <c r="E92" s="28"/>
      <c r="F92" s="28"/>
      <c r="G92" s="28"/>
      <c r="H92" s="28"/>
      <c r="I92" s="28"/>
      <c r="J92" s="29"/>
      <c r="L92" s="177"/>
      <c r="M92" s="174" t="s">
        <v>123</v>
      </c>
      <c r="N92" s="65" t="s">
        <v>46</v>
      </c>
      <c r="O92" s="65" t="s">
        <v>46</v>
      </c>
      <c r="P92" s="146" t="s">
        <v>46</v>
      </c>
      <c r="Q92" s="5"/>
      <c r="R92" s="177"/>
      <c r="S92" s="174" t="s">
        <v>123</v>
      </c>
      <c r="T92" s="65" t="s">
        <v>46</v>
      </c>
      <c r="U92" s="65" t="s">
        <v>46</v>
      </c>
      <c r="V92" s="146" t="s">
        <v>46</v>
      </c>
      <c r="W92" s="123"/>
    </row>
    <row r="93" spans="1:24" ht="15" customHeight="1">
      <c r="A93" s="54"/>
      <c r="B93" s="28"/>
      <c r="C93" s="28"/>
      <c r="D93" s="28"/>
      <c r="E93" s="28"/>
      <c r="F93" s="28"/>
      <c r="G93" s="28"/>
      <c r="H93" s="28"/>
      <c r="I93" s="28"/>
      <c r="J93" s="29"/>
      <c r="L93" s="177"/>
      <c r="M93" s="174" t="s">
        <v>124</v>
      </c>
      <c r="N93" s="65" t="s">
        <v>46</v>
      </c>
      <c r="O93" s="65" t="s">
        <v>46</v>
      </c>
      <c r="P93" s="146" t="s">
        <v>46</v>
      </c>
      <c r="Q93" s="5"/>
      <c r="R93" s="177"/>
      <c r="S93" s="174" t="s">
        <v>124</v>
      </c>
      <c r="T93" s="65" t="s">
        <v>46</v>
      </c>
      <c r="U93" s="65" t="s">
        <v>46</v>
      </c>
      <c r="V93" s="146" t="s">
        <v>46</v>
      </c>
      <c r="W93" s="123"/>
    </row>
    <row r="94" spans="1:24" ht="15" customHeight="1">
      <c r="A94" s="54"/>
      <c r="B94" s="28"/>
      <c r="C94" s="28"/>
      <c r="D94" s="28"/>
      <c r="E94" s="28"/>
      <c r="F94" s="28"/>
      <c r="G94" s="28"/>
      <c r="H94" s="28"/>
      <c r="I94" s="28"/>
      <c r="J94" s="29"/>
      <c r="L94" s="177"/>
      <c r="M94" s="174" t="s">
        <v>125</v>
      </c>
      <c r="N94" s="65" t="s">
        <v>46</v>
      </c>
      <c r="O94" s="65" t="s">
        <v>46</v>
      </c>
      <c r="P94" s="146" t="s">
        <v>46</v>
      </c>
      <c r="Q94" s="5"/>
      <c r="R94" s="177"/>
      <c r="S94" s="174" t="s">
        <v>125</v>
      </c>
      <c r="T94" s="65" t="s">
        <v>46</v>
      </c>
      <c r="U94" s="65" t="s">
        <v>46</v>
      </c>
      <c r="V94" s="146" t="s">
        <v>46</v>
      </c>
      <c r="X94" s="1"/>
    </row>
    <row r="95" spans="1:24" ht="15" customHeight="1" thickBot="1">
      <c r="A95" s="54"/>
      <c r="B95" s="28"/>
      <c r="C95" s="28"/>
      <c r="D95" s="28"/>
      <c r="E95" s="28"/>
      <c r="F95" s="28"/>
      <c r="G95" s="28"/>
      <c r="H95" s="28"/>
      <c r="I95" s="28"/>
      <c r="J95" s="29"/>
      <c r="L95" s="178">
        <v>15</v>
      </c>
      <c r="M95" s="174" t="s">
        <v>126</v>
      </c>
      <c r="N95" s="65" t="s">
        <v>46</v>
      </c>
      <c r="O95" s="65" t="s">
        <v>46</v>
      </c>
      <c r="P95" s="146" t="s">
        <v>46</v>
      </c>
      <c r="Q95" s="5"/>
      <c r="R95" s="178">
        <v>20</v>
      </c>
      <c r="S95" s="174" t="s">
        <v>126</v>
      </c>
      <c r="T95" s="65" t="s">
        <v>46</v>
      </c>
      <c r="U95" s="65" t="s">
        <v>46</v>
      </c>
      <c r="V95" s="146" t="s">
        <v>46</v>
      </c>
      <c r="W95" s="123"/>
    </row>
    <row r="96" spans="1:24" ht="15" customHeight="1">
      <c r="A96" s="54"/>
      <c r="B96" s="28"/>
      <c r="C96" s="126"/>
      <c r="D96" s="445" t="s">
        <v>56</v>
      </c>
      <c r="E96" s="446"/>
      <c r="F96" s="445" t="s">
        <v>55</v>
      </c>
      <c r="G96" s="445"/>
      <c r="H96" s="445" t="s">
        <v>54</v>
      </c>
      <c r="I96" s="447"/>
      <c r="J96" s="29"/>
      <c r="L96" s="177"/>
      <c r="M96" s="174" t="s">
        <v>127</v>
      </c>
      <c r="N96" s="65" t="s">
        <v>46</v>
      </c>
      <c r="O96" s="65" t="s">
        <v>46</v>
      </c>
      <c r="P96" s="146" t="s">
        <v>46</v>
      </c>
      <c r="Q96" s="5"/>
      <c r="R96" s="177"/>
      <c r="S96" s="174" t="s">
        <v>127</v>
      </c>
      <c r="T96" s="65" t="s">
        <v>46</v>
      </c>
      <c r="U96" s="65" t="s">
        <v>46</v>
      </c>
      <c r="V96" s="146" t="s">
        <v>46</v>
      </c>
      <c r="W96" s="123"/>
    </row>
    <row r="97" spans="1:24" ht="15" customHeight="1">
      <c r="A97" s="54"/>
      <c r="B97" s="28"/>
      <c r="C97" s="127" t="s">
        <v>53</v>
      </c>
      <c r="D97" s="460" t="str">
        <f>IF(N8="－","",AVERAGE(N8:N15,N16:N23,N24:N31,N32:N39,N40:N47,N59:N66,N67:N74,N75:N82,N83:N90,N91:N98,T8:T15,T16:T23,T24:T31,T32:T39,T40:T47,T59:T66,T67:T74,T75:T82,T83:T90,T91:T98))</f>
        <v/>
      </c>
      <c r="E97" s="460"/>
      <c r="F97" s="460" t="str">
        <f>IF(O8="－","",AVERAGE(O8:O15,O16:O23,O24:O31,O32:O39,O40:O47,O59:O66,O67:O74,O75:O82,O83:O90,O91:O98,U8:U15,U16:U23,U24:U31,U32:U39,U40:U47,U59:U66,U67:U74,U75:U82,U83:U90,U91:U98))</f>
        <v/>
      </c>
      <c r="G97" s="460"/>
      <c r="H97" s="460" t="str">
        <f>IF(P8="－","",AVERAGE(P8:P15,P16:P23,P24:P31,P32:P39,P40:P47,P59:P66,P67:P74,P75:P82,P83:P90,P91:P98,V8:V15,V16:V23,V24:V31,V32:V39,V40:V47,V59:V66,V67:V74,V75:V82,V83:V90,V91:V98))</f>
        <v/>
      </c>
      <c r="I97" s="466"/>
      <c r="J97" s="29"/>
      <c r="L97" s="177"/>
      <c r="M97" s="174" t="s">
        <v>128</v>
      </c>
      <c r="N97" s="65" t="s">
        <v>46</v>
      </c>
      <c r="O97" s="65" t="s">
        <v>46</v>
      </c>
      <c r="P97" s="146" t="s">
        <v>46</v>
      </c>
      <c r="Q97" s="5"/>
      <c r="R97" s="177"/>
      <c r="S97" s="174" t="s">
        <v>128</v>
      </c>
      <c r="T97" s="65" t="s">
        <v>46</v>
      </c>
      <c r="U97" s="65" t="s">
        <v>46</v>
      </c>
      <c r="V97" s="146" t="s">
        <v>46</v>
      </c>
      <c r="W97" s="123"/>
    </row>
    <row r="98" spans="1:24" ht="15" customHeight="1" thickBot="1">
      <c r="A98" s="54"/>
      <c r="B98" s="28"/>
      <c r="C98" s="4" t="s">
        <v>52</v>
      </c>
      <c r="D98" s="451" t="str">
        <f>IF(N8="－","",STDEVP(N8:N15,N16:N23,N24:N31,N32:N39,N40:N47,N59:N66,N67:N74,N75:N82,N83:N90,N91:N98,T8:T15,T16:T23,T24:T31,T32:T39,T40:T47,T59:T66,T67:T74,T75:T82,T83:T90,T91:T98))</f>
        <v/>
      </c>
      <c r="E98" s="452"/>
      <c r="F98" s="451" t="str">
        <f>IF(O8="－","",STDEVP(O8:O15,O16:O23,O24:O31,O32:O39,O40:O47,O59:O66,O67:O74,O75:O82,O83:O90,O91:O98,U8:U15,U16:U23,U24:U31,U32:U39,U40:U47,U59:U66,U67:U74,U75:U82,U83:U90,U91:U98))</f>
        <v/>
      </c>
      <c r="G98" s="452"/>
      <c r="H98" s="451" t="str">
        <f>IF(P8="－","",STDEVP(P8:P15,P16:P23,P24:P31,P32:P39,P40:P47,P59:P66,P67:P74,P75:P82,P83:P90,P91:P98,V8:V15,V16:V23,V24:V31,V32:V39,V40:V47,V59:V66,V67:V74,V75:V82,V83:V90,V91:V98))</f>
        <v/>
      </c>
      <c r="I98" s="461"/>
      <c r="J98" s="29"/>
      <c r="L98" s="181"/>
      <c r="M98" s="175" t="s">
        <v>129</v>
      </c>
      <c r="N98" s="66" t="s">
        <v>46</v>
      </c>
      <c r="O98" s="66" t="s">
        <v>46</v>
      </c>
      <c r="P98" s="147" t="s">
        <v>46</v>
      </c>
      <c r="Q98" s="5"/>
      <c r="R98" s="181"/>
      <c r="S98" s="175" t="s">
        <v>129</v>
      </c>
      <c r="T98" s="66" t="s">
        <v>46</v>
      </c>
      <c r="U98" s="66" t="s">
        <v>46</v>
      </c>
      <c r="V98" s="147" t="s">
        <v>46</v>
      </c>
      <c r="W98" s="123"/>
    </row>
    <row r="99" spans="1:24" ht="15" customHeight="1">
      <c r="A99" s="54"/>
      <c r="B99" s="28"/>
      <c r="C99" s="453" t="s">
        <v>68</v>
      </c>
      <c r="D99" s="455" t="str">
        <f>IF(D98="","",AVERAGE(D98:I98))</f>
        <v/>
      </c>
      <c r="E99" s="456"/>
      <c r="F99" s="456"/>
      <c r="G99" s="456"/>
      <c r="H99" s="456"/>
      <c r="I99" s="457"/>
      <c r="J99" s="29"/>
      <c r="L99" s="28"/>
      <c r="M99" s="25"/>
      <c r="N99" s="25"/>
      <c r="O99" s="25"/>
      <c r="P99" s="25"/>
      <c r="Q99" s="28"/>
      <c r="R99" s="25"/>
      <c r="S99" s="25"/>
      <c r="T99" s="25"/>
      <c r="U99" s="25"/>
      <c r="V99" s="25"/>
      <c r="W99" s="123"/>
    </row>
    <row r="100" spans="1:24" ht="15" customHeight="1" thickBot="1">
      <c r="A100" s="54"/>
      <c r="B100" s="28"/>
      <c r="C100" s="454"/>
      <c r="D100" s="454"/>
      <c r="E100" s="458"/>
      <c r="F100" s="458"/>
      <c r="G100" s="458"/>
      <c r="H100" s="458"/>
      <c r="I100" s="459"/>
      <c r="J100" s="29"/>
      <c r="L100" s="25"/>
      <c r="M100" s="25"/>
      <c r="N100" s="25"/>
      <c r="O100" s="25"/>
      <c r="P100" s="25"/>
      <c r="Q100" s="25"/>
      <c r="R100" s="25"/>
      <c r="S100" s="25"/>
      <c r="T100" s="25"/>
      <c r="U100" s="25"/>
      <c r="V100" s="25"/>
      <c r="W100" s="123"/>
    </row>
    <row r="101" spans="1:24" ht="15" customHeight="1">
      <c r="A101" s="54"/>
      <c r="B101" s="28"/>
      <c r="C101" s="102"/>
      <c r="D101" s="102"/>
      <c r="E101" s="102"/>
      <c r="F101" s="102"/>
      <c r="G101" s="102"/>
      <c r="H101" s="102"/>
      <c r="I101" s="102"/>
      <c r="J101" s="29"/>
      <c r="L101" s="25"/>
      <c r="M101" s="25"/>
      <c r="N101" s="25"/>
      <c r="O101" s="25"/>
      <c r="P101" s="25"/>
      <c r="Q101" s="25"/>
      <c r="R101" s="25"/>
      <c r="S101" s="25"/>
      <c r="T101" s="25"/>
      <c r="U101" s="25"/>
      <c r="V101" s="25"/>
      <c r="W101" s="123"/>
    </row>
    <row r="102" spans="1:24" ht="15" customHeight="1">
      <c r="A102" s="54"/>
      <c r="B102" s="28"/>
      <c r="C102" s="5"/>
      <c r="D102" s="5"/>
      <c r="E102" s="5"/>
      <c r="F102" s="5"/>
      <c r="G102" s="5"/>
      <c r="H102" s="5"/>
      <c r="I102" s="5"/>
      <c r="J102" s="29"/>
      <c r="W102" s="123"/>
    </row>
    <row r="103" spans="1:24" ht="15" customHeight="1" thickBot="1">
      <c r="A103" s="96"/>
      <c r="B103" s="97"/>
      <c r="C103" s="97"/>
      <c r="D103" s="97"/>
      <c r="E103" s="97"/>
      <c r="F103" s="97"/>
      <c r="G103" s="97"/>
      <c r="H103" s="97"/>
      <c r="I103" s="97"/>
      <c r="J103" s="98"/>
      <c r="W103" s="123"/>
    </row>
    <row r="104" spans="1:24" ht="9" customHeight="1">
      <c r="W104" s="123"/>
    </row>
    <row r="105" spans="1:24" s="25" customFormat="1" ht="15" customHeight="1" thickBot="1">
      <c r="A105" s="1"/>
      <c r="B105" s="1"/>
      <c r="C105" s="1"/>
      <c r="D105" s="1"/>
      <c r="E105" s="1"/>
      <c r="F105" s="1"/>
      <c r="G105" s="1"/>
      <c r="H105" s="1"/>
      <c r="I105" s="1"/>
      <c r="J105" s="1"/>
      <c r="L105" s="1"/>
      <c r="M105" s="1"/>
      <c r="N105" s="1"/>
      <c r="O105" s="1"/>
      <c r="P105" s="1"/>
      <c r="Q105" s="1"/>
      <c r="R105" s="1"/>
      <c r="S105" s="1"/>
      <c r="T105" s="1"/>
      <c r="U105" s="1"/>
      <c r="V105" s="1"/>
      <c r="X105" s="122"/>
    </row>
    <row r="106" spans="1:24" ht="15" customHeight="1" thickBot="1">
      <c r="A106" s="403" t="str">
        <f>+A54</f>
        <v>業務用厨房熱機器等性能測定結果　【電気機器】</v>
      </c>
      <c r="B106" s="404"/>
      <c r="C106" s="404"/>
      <c r="D106" s="404"/>
      <c r="E106" s="404"/>
      <c r="F106" s="404"/>
      <c r="G106" s="404"/>
      <c r="H106" s="404"/>
      <c r="I106" s="404"/>
      <c r="J106" s="405"/>
      <c r="X106" s="1"/>
    </row>
    <row r="107" spans="1:24" ht="33.6" customHeight="1" thickTop="1">
      <c r="A107" s="26" t="s">
        <v>196</v>
      </c>
      <c r="B107" s="428" t="str">
        <f>+B3</f>
        <v>スチームコンベクションオーブン</v>
      </c>
      <c r="C107" s="429"/>
      <c r="D107" s="429"/>
      <c r="E107" s="429"/>
      <c r="F107" s="429"/>
      <c r="G107" s="429"/>
      <c r="H107" s="430" t="str">
        <f>+H3</f>
        <v>　（　７．均一性　）</v>
      </c>
      <c r="I107" s="430"/>
      <c r="J107" s="431"/>
      <c r="X107" s="1"/>
    </row>
    <row r="108" spans="1:24" s="25" customFormat="1" ht="19.5" customHeight="1" thickBot="1">
      <c r="A108" s="6" t="s">
        <v>2</v>
      </c>
      <c r="B108" s="406" t="str">
        <f>IF(表紙!$B$6=0,"",表紙!$B$6)</f>
        <v/>
      </c>
      <c r="C108" s="406"/>
      <c r="D108" s="407"/>
      <c r="E108" s="408"/>
      <c r="F108" s="229" t="s">
        <v>3</v>
      </c>
      <c r="G108" s="409" t="str">
        <f>IF(表紙!$G$5=0,"",表紙!$G$5)</f>
        <v/>
      </c>
      <c r="H108" s="410"/>
      <c r="I108" s="410"/>
      <c r="J108" s="411"/>
      <c r="L108" s="1"/>
      <c r="M108" s="1"/>
      <c r="N108" s="1"/>
      <c r="O108" s="1"/>
      <c r="P108" s="1"/>
      <c r="Q108" s="1"/>
      <c r="R108" s="1"/>
      <c r="S108" s="1"/>
      <c r="T108" s="1"/>
      <c r="U108" s="1"/>
      <c r="V108" s="1"/>
    </row>
    <row r="109" spans="1:24" s="25" customFormat="1" ht="13.15" customHeight="1">
      <c r="A109" s="210"/>
      <c r="B109" s="211"/>
      <c r="C109" s="211"/>
      <c r="D109" s="99"/>
      <c r="E109" s="99"/>
      <c r="F109" s="95"/>
      <c r="G109" s="99"/>
      <c r="H109" s="99"/>
      <c r="I109" s="99"/>
      <c r="J109" s="212"/>
      <c r="L109" s="1"/>
      <c r="M109" s="1"/>
      <c r="N109" s="1"/>
      <c r="O109" s="1"/>
      <c r="P109" s="1"/>
      <c r="Q109" s="1"/>
      <c r="R109" s="1"/>
      <c r="S109" s="1"/>
      <c r="T109" s="1"/>
      <c r="U109" s="1"/>
      <c r="V109" s="1"/>
    </row>
    <row r="110" spans="1:24" ht="15" customHeight="1">
      <c r="A110" s="133" t="s">
        <v>96</v>
      </c>
      <c r="B110" s="129"/>
      <c r="D110" s="128"/>
      <c r="E110" s="128"/>
      <c r="F110" s="132"/>
      <c r="G110" s="132"/>
      <c r="H110" s="132"/>
      <c r="I110" s="128"/>
      <c r="J110" s="130"/>
    </row>
    <row r="111" spans="1:24" ht="15" customHeight="1">
      <c r="A111" s="131"/>
      <c r="B111" s="128"/>
      <c r="C111" s="128"/>
      <c r="D111" s="128"/>
      <c r="E111" s="128"/>
      <c r="F111" s="132"/>
      <c r="G111" s="132"/>
      <c r="H111" s="132"/>
      <c r="I111" s="128"/>
      <c r="J111" s="130"/>
    </row>
    <row r="112" spans="1:24" ht="15" customHeight="1">
      <c r="A112" s="131"/>
      <c r="B112" s="128"/>
      <c r="C112" s="128"/>
      <c r="D112" s="132"/>
      <c r="E112" s="132"/>
      <c r="F112" s="132"/>
      <c r="G112" s="132"/>
      <c r="H112" s="132"/>
      <c r="I112" s="128"/>
      <c r="J112" s="130"/>
    </row>
    <row r="113" spans="1:24" ht="15" customHeight="1">
      <c r="A113" s="131"/>
      <c r="B113" s="128"/>
      <c r="C113" s="128"/>
      <c r="D113" s="132"/>
      <c r="E113" s="132"/>
      <c r="F113" s="132"/>
      <c r="G113" s="132"/>
      <c r="H113" s="132"/>
      <c r="I113" s="128"/>
      <c r="J113" s="130"/>
      <c r="X113" s="1"/>
    </row>
    <row r="114" spans="1:24" ht="15" customHeight="1">
      <c r="A114" s="131"/>
      <c r="B114" s="128"/>
      <c r="C114" s="128"/>
      <c r="D114" s="132"/>
      <c r="E114" s="132"/>
      <c r="F114" s="132"/>
      <c r="G114" s="132"/>
      <c r="H114" s="132"/>
      <c r="I114" s="128"/>
      <c r="J114" s="130"/>
      <c r="X114" s="1"/>
    </row>
    <row r="115" spans="1:24" ht="15" customHeight="1">
      <c r="A115" s="131"/>
      <c r="B115" s="128"/>
      <c r="C115" s="128"/>
      <c r="D115" s="132"/>
      <c r="E115" s="132"/>
      <c r="F115" s="132"/>
      <c r="G115" s="132"/>
      <c r="H115" s="132"/>
      <c r="I115" s="128"/>
      <c r="J115" s="130"/>
      <c r="X115" s="1"/>
    </row>
    <row r="116" spans="1:24" ht="15" customHeight="1">
      <c r="A116" s="131"/>
      <c r="B116" s="128"/>
      <c r="C116" s="128"/>
      <c r="D116" s="132"/>
      <c r="E116" s="132"/>
      <c r="F116" s="132"/>
      <c r="G116" s="132"/>
      <c r="H116" s="132"/>
      <c r="I116" s="128"/>
      <c r="J116" s="130"/>
      <c r="X116" s="1"/>
    </row>
    <row r="117" spans="1:24" ht="15" customHeight="1">
      <c r="A117" s="131"/>
      <c r="B117" s="128"/>
      <c r="C117" s="128"/>
      <c r="D117" s="132"/>
      <c r="E117" s="128"/>
      <c r="F117" s="128"/>
      <c r="G117" s="132"/>
      <c r="H117" s="132"/>
      <c r="I117" s="128"/>
      <c r="J117" s="130"/>
      <c r="X117" s="1"/>
    </row>
    <row r="118" spans="1:24" ht="15" customHeight="1">
      <c r="A118" s="131"/>
      <c r="B118" s="128"/>
      <c r="C118" s="128"/>
      <c r="D118" s="132"/>
      <c r="E118" s="128"/>
      <c r="F118" s="128"/>
      <c r="G118" s="132"/>
      <c r="H118" s="132"/>
      <c r="I118" s="128"/>
      <c r="J118" s="130"/>
      <c r="X118" s="1"/>
    </row>
    <row r="119" spans="1:24" ht="15" customHeight="1">
      <c r="A119" s="131"/>
      <c r="B119" s="128"/>
      <c r="C119" s="128"/>
      <c r="D119" s="128"/>
      <c r="E119" s="128"/>
      <c r="F119" s="128"/>
      <c r="G119" s="132"/>
      <c r="H119" s="132"/>
      <c r="I119" s="128"/>
      <c r="J119" s="130"/>
      <c r="X119" s="1"/>
    </row>
    <row r="120" spans="1:24" ht="15" customHeight="1">
      <c r="A120" s="131"/>
      <c r="B120" s="128"/>
      <c r="C120" s="128"/>
      <c r="D120" s="128"/>
      <c r="E120" s="128"/>
      <c r="F120" s="128"/>
      <c r="G120" s="132"/>
      <c r="H120" s="132"/>
      <c r="I120" s="128"/>
      <c r="J120" s="130"/>
      <c r="X120" s="1"/>
    </row>
    <row r="121" spans="1:24" ht="15" customHeight="1">
      <c r="A121" s="131"/>
      <c r="B121" s="128"/>
      <c r="C121" s="128"/>
      <c r="D121" s="128"/>
      <c r="E121" s="128"/>
      <c r="F121" s="128"/>
      <c r="G121" s="132"/>
      <c r="H121" s="132"/>
      <c r="I121" s="128"/>
      <c r="J121" s="130"/>
      <c r="X121" s="1"/>
    </row>
    <row r="122" spans="1:24" ht="15" customHeight="1">
      <c r="A122" s="131"/>
      <c r="B122" s="128"/>
      <c r="C122" s="128"/>
      <c r="D122" s="128"/>
      <c r="E122" s="128"/>
      <c r="F122" s="128"/>
      <c r="G122" s="128"/>
      <c r="H122" s="128"/>
      <c r="I122" s="128"/>
      <c r="J122" s="130"/>
      <c r="X122" s="1"/>
    </row>
    <row r="123" spans="1:24" ht="15" customHeight="1">
      <c r="A123" s="131"/>
      <c r="B123" s="128"/>
      <c r="C123" s="128"/>
      <c r="D123" s="128"/>
      <c r="E123" s="128"/>
      <c r="F123" s="128"/>
      <c r="G123" s="132"/>
      <c r="H123" s="132"/>
      <c r="I123" s="128"/>
      <c r="J123" s="130"/>
      <c r="X123" s="1"/>
    </row>
    <row r="124" spans="1:24" ht="15" customHeight="1">
      <c r="A124" s="131"/>
      <c r="B124" s="128"/>
      <c r="C124" s="128"/>
      <c r="D124" s="128"/>
      <c r="E124" s="128"/>
      <c r="F124" s="128"/>
      <c r="G124" s="132"/>
      <c r="H124" s="132"/>
      <c r="I124" s="128"/>
      <c r="J124" s="130"/>
      <c r="X124" s="1"/>
    </row>
    <row r="125" spans="1:24" ht="15" customHeight="1">
      <c r="A125" s="131"/>
      <c r="B125" s="128"/>
      <c r="C125" s="128"/>
      <c r="D125" s="128"/>
      <c r="E125" s="128"/>
      <c r="F125" s="128"/>
      <c r="G125" s="132"/>
      <c r="H125" s="132"/>
      <c r="I125" s="128"/>
      <c r="J125" s="130"/>
      <c r="X125" s="1"/>
    </row>
    <row r="126" spans="1:24" ht="15" customHeight="1">
      <c r="A126" s="131"/>
      <c r="B126" s="128"/>
      <c r="C126" s="128"/>
      <c r="D126" s="128"/>
      <c r="E126" s="128"/>
      <c r="F126" s="128"/>
      <c r="G126" s="132"/>
      <c r="H126" s="132"/>
      <c r="I126" s="128"/>
      <c r="J126" s="130"/>
      <c r="X126" s="1"/>
    </row>
    <row r="127" spans="1:24" ht="15" customHeight="1">
      <c r="A127" s="131"/>
      <c r="B127" s="128"/>
      <c r="C127" s="128"/>
      <c r="D127" s="128"/>
      <c r="E127" s="128"/>
      <c r="F127" s="132"/>
      <c r="G127" s="132"/>
      <c r="H127" s="132"/>
      <c r="I127" s="128"/>
      <c r="J127" s="130"/>
      <c r="X127" s="1"/>
    </row>
    <row r="128" spans="1:24" ht="15" customHeight="1">
      <c r="A128" s="131"/>
      <c r="B128" s="128"/>
      <c r="C128" s="128"/>
      <c r="D128" s="128"/>
      <c r="E128" s="128"/>
      <c r="F128" s="132"/>
      <c r="G128" s="132"/>
      <c r="H128" s="132"/>
      <c r="I128" s="128"/>
      <c r="J128" s="130"/>
      <c r="X128" s="1"/>
    </row>
    <row r="129" spans="1:24" ht="15" customHeight="1">
      <c r="A129" s="131"/>
      <c r="B129" s="128"/>
      <c r="C129" s="128"/>
      <c r="D129" s="128"/>
      <c r="E129" s="128"/>
      <c r="F129" s="128"/>
      <c r="G129" s="132"/>
      <c r="H129" s="132"/>
      <c r="I129" s="128"/>
      <c r="J129" s="130"/>
      <c r="X129" s="1"/>
    </row>
    <row r="130" spans="1:24" ht="15" customHeight="1">
      <c r="A130" s="131"/>
      <c r="B130" s="128"/>
      <c r="C130" s="128"/>
      <c r="D130" s="128"/>
      <c r="E130" s="128"/>
      <c r="F130" s="128"/>
      <c r="G130" s="132"/>
      <c r="H130" s="132"/>
      <c r="I130" s="128"/>
      <c r="J130" s="130"/>
      <c r="X130" s="1"/>
    </row>
    <row r="131" spans="1:24" ht="15" customHeight="1">
      <c r="A131" s="131"/>
      <c r="B131" s="128"/>
      <c r="C131" s="128"/>
      <c r="D131" s="128"/>
      <c r="E131" s="128"/>
      <c r="F131" s="128"/>
      <c r="G131" s="132"/>
      <c r="H131" s="132"/>
      <c r="I131" s="128"/>
      <c r="J131" s="130"/>
      <c r="X131" s="1"/>
    </row>
    <row r="132" spans="1:24" ht="15" customHeight="1">
      <c r="A132" s="131"/>
      <c r="B132" s="128"/>
      <c r="C132" s="128"/>
      <c r="D132" s="128"/>
      <c r="E132" s="128"/>
      <c r="F132" s="128"/>
      <c r="G132" s="132"/>
      <c r="H132" s="132"/>
      <c r="I132" s="128"/>
      <c r="J132" s="130"/>
      <c r="X132" s="1"/>
    </row>
    <row r="133" spans="1:24" ht="15" customHeight="1">
      <c r="A133" s="131"/>
      <c r="B133" s="128"/>
      <c r="C133" s="128"/>
      <c r="D133" s="128"/>
      <c r="E133" s="128"/>
      <c r="F133" s="128"/>
      <c r="G133" s="132"/>
      <c r="H133" s="132"/>
      <c r="I133" s="128"/>
      <c r="J133" s="130"/>
      <c r="X133" s="1"/>
    </row>
    <row r="134" spans="1:24" ht="15" customHeight="1">
      <c r="A134" s="131"/>
      <c r="B134" s="128"/>
      <c r="C134" s="128"/>
      <c r="D134" s="128"/>
      <c r="E134" s="128"/>
      <c r="F134" s="128"/>
      <c r="G134" s="128"/>
      <c r="H134" s="128"/>
      <c r="I134" s="128"/>
      <c r="J134" s="130"/>
      <c r="X134" s="1"/>
    </row>
    <row r="135" spans="1:24" ht="15" customHeight="1">
      <c r="A135" s="131"/>
      <c r="B135" s="128"/>
      <c r="C135" s="128"/>
      <c r="D135" s="128"/>
      <c r="E135" s="128"/>
      <c r="F135" s="128"/>
      <c r="G135" s="128"/>
      <c r="H135" s="128"/>
      <c r="I135" s="128"/>
      <c r="J135" s="130"/>
      <c r="X135" s="1"/>
    </row>
    <row r="136" spans="1:24" ht="15" customHeight="1">
      <c r="A136" s="131"/>
      <c r="B136" s="128"/>
      <c r="C136" s="128"/>
      <c r="D136" s="128"/>
      <c r="E136" s="128"/>
      <c r="F136" s="128"/>
      <c r="G136" s="128"/>
      <c r="H136" s="128"/>
      <c r="I136" s="128"/>
      <c r="J136" s="130"/>
      <c r="X136" s="1"/>
    </row>
    <row r="137" spans="1:24" ht="15" customHeight="1">
      <c r="A137" s="131"/>
      <c r="B137" s="128"/>
      <c r="C137" s="132"/>
      <c r="D137" s="134"/>
      <c r="E137" s="134"/>
      <c r="F137" s="134"/>
      <c r="G137" s="134"/>
      <c r="H137" s="134"/>
      <c r="I137" s="128"/>
      <c r="J137" s="130"/>
      <c r="X137" s="1"/>
    </row>
    <row r="138" spans="1:24" ht="15" customHeight="1">
      <c r="A138" s="131"/>
      <c r="B138" s="128"/>
      <c r="C138" s="134"/>
      <c r="D138" s="134"/>
      <c r="E138" s="134"/>
      <c r="F138" s="134"/>
      <c r="G138" s="134"/>
      <c r="H138" s="134"/>
      <c r="I138" s="128"/>
      <c r="J138" s="130"/>
      <c r="X138" s="1"/>
    </row>
    <row r="139" spans="1:24" ht="15" customHeight="1">
      <c r="A139" s="131"/>
      <c r="B139" s="128"/>
      <c r="C139" s="128"/>
      <c r="D139" s="128"/>
      <c r="E139" s="128"/>
      <c r="F139" s="128"/>
      <c r="G139" s="128"/>
      <c r="H139" s="128"/>
      <c r="I139" s="128"/>
      <c r="J139" s="130"/>
      <c r="X139" s="1"/>
    </row>
    <row r="140" spans="1:24" ht="15" customHeight="1">
      <c r="A140" s="131"/>
      <c r="B140" s="128"/>
      <c r="C140" s="128"/>
      <c r="D140" s="128"/>
      <c r="E140" s="128"/>
      <c r="F140" s="128"/>
      <c r="G140" s="128"/>
      <c r="H140" s="128"/>
      <c r="I140" s="128"/>
      <c r="J140" s="130"/>
      <c r="X140" s="1"/>
    </row>
    <row r="141" spans="1:24" ht="15" customHeight="1">
      <c r="A141" s="131"/>
      <c r="B141" s="128"/>
      <c r="C141" s="128"/>
      <c r="D141" s="128"/>
      <c r="E141" s="128"/>
      <c r="F141" s="128"/>
      <c r="G141" s="128"/>
      <c r="H141" s="128"/>
      <c r="I141" s="128"/>
      <c r="J141" s="130"/>
      <c r="X141" s="1"/>
    </row>
    <row r="142" spans="1:24" ht="15" customHeight="1">
      <c r="A142" s="131"/>
      <c r="B142" s="128"/>
      <c r="C142" s="128"/>
      <c r="D142" s="128"/>
      <c r="E142" s="128"/>
      <c r="F142" s="128"/>
      <c r="G142" s="128"/>
      <c r="H142" s="128"/>
      <c r="I142" s="128"/>
      <c r="J142" s="130"/>
      <c r="X142" s="1"/>
    </row>
    <row r="143" spans="1:24" ht="15" customHeight="1">
      <c r="A143" s="131"/>
      <c r="B143" s="128"/>
      <c r="C143" s="128"/>
      <c r="D143" s="128"/>
      <c r="E143" s="128"/>
      <c r="F143" s="128"/>
      <c r="G143" s="128"/>
      <c r="H143" s="128"/>
      <c r="I143" s="128"/>
      <c r="J143" s="130"/>
      <c r="X143" s="1"/>
    </row>
    <row r="144" spans="1:24" ht="15" customHeight="1">
      <c r="A144" s="131"/>
      <c r="B144" s="128"/>
      <c r="C144" s="128"/>
      <c r="D144" s="128"/>
      <c r="E144" s="128"/>
      <c r="F144" s="128"/>
      <c r="G144" s="128"/>
      <c r="H144" s="128"/>
      <c r="I144" s="128"/>
      <c r="J144" s="130"/>
      <c r="X144" s="1"/>
    </row>
    <row r="145" spans="1:24" ht="15" customHeight="1">
      <c r="A145" s="131"/>
      <c r="B145" s="128"/>
      <c r="C145" s="128"/>
      <c r="D145" s="128"/>
      <c r="E145" s="128"/>
      <c r="F145" s="128"/>
      <c r="G145" s="128"/>
      <c r="H145" s="128"/>
      <c r="I145" s="128"/>
      <c r="J145" s="130"/>
    </row>
    <row r="146" spans="1:24" ht="15" customHeight="1">
      <c r="A146" s="131"/>
      <c r="B146" s="128"/>
      <c r="C146" s="128"/>
      <c r="D146" s="128"/>
      <c r="E146" s="128"/>
      <c r="F146" s="128"/>
      <c r="G146" s="128"/>
      <c r="H146" s="128"/>
      <c r="I146" s="128"/>
      <c r="J146" s="130"/>
    </row>
    <row r="147" spans="1:24" ht="15" customHeight="1">
      <c r="A147" s="131"/>
      <c r="B147" s="128"/>
      <c r="C147" s="128"/>
      <c r="D147" s="128"/>
      <c r="E147" s="128"/>
      <c r="F147" s="128"/>
      <c r="G147" s="128"/>
      <c r="H147" s="128"/>
      <c r="I147" s="128"/>
      <c r="J147" s="130"/>
      <c r="Q147" s="25"/>
      <c r="R147" s="25"/>
      <c r="S147" s="25"/>
      <c r="T147" s="25"/>
      <c r="U147" s="25"/>
      <c r="V147" s="25"/>
    </row>
    <row r="148" spans="1:24" ht="15" customHeight="1">
      <c r="A148" s="131"/>
      <c r="B148" s="128"/>
      <c r="C148" s="128"/>
      <c r="D148" s="128"/>
      <c r="E148" s="128"/>
      <c r="F148" s="128"/>
      <c r="G148" s="128"/>
      <c r="H148" s="128"/>
      <c r="I148" s="128"/>
      <c r="J148" s="130"/>
      <c r="Q148" s="25"/>
      <c r="R148" s="25"/>
      <c r="S148" s="25"/>
      <c r="T148" s="25"/>
      <c r="U148" s="25"/>
      <c r="V148" s="25"/>
    </row>
    <row r="149" spans="1:24" ht="15" customHeight="1">
      <c r="A149" s="131"/>
      <c r="B149" s="128"/>
      <c r="C149" s="128"/>
      <c r="D149" s="128"/>
      <c r="E149" s="128"/>
      <c r="F149" s="128"/>
      <c r="G149" s="128"/>
      <c r="H149" s="128"/>
      <c r="I149" s="128"/>
      <c r="J149" s="130"/>
      <c r="Q149" s="25"/>
      <c r="R149" s="25"/>
      <c r="S149" s="25"/>
      <c r="T149" s="25"/>
      <c r="U149" s="25"/>
      <c r="V149" s="25"/>
    </row>
    <row r="150" spans="1:24" ht="15" customHeight="1">
      <c r="A150" s="131"/>
      <c r="B150" s="128"/>
      <c r="C150" s="128"/>
      <c r="D150" s="128"/>
      <c r="E150" s="128"/>
      <c r="F150" s="128"/>
      <c r="G150" s="128"/>
      <c r="H150" s="128"/>
      <c r="I150" s="128"/>
      <c r="J150" s="130"/>
    </row>
    <row r="151" spans="1:24" ht="15" customHeight="1">
      <c r="A151" s="131"/>
      <c r="B151" s="128"/>
      <c r="C151" s="128"/>
      <c r="D151" s="128"/>
      <c r="E151" s="128"/>
      <c r="F151" s="128"/>
      <c r="G151" s="128"/>
      <c r="H151" s="128"/>
      <c r="I151" s="128"/>
      <c r="J151" s="130"/>
    </row>
    <row r="152" spans="1:24" ht="15" customHeight="1">
      <c r="A152" s="131"/>
      <c r="B152" s="128"/>
      <c r="C152" s="128"/>
      <c r="D152" s="128"/>
      <c r="E152" s="128"/>
      <c r="F152" s="128"/>
      <c r="G152" s="128"/>
      <c r="H152" s="128"/>
      <c r="I152" s="128"/>
      <c r="J152" s="130"/>
    </row>
    <row r="153" spans="1:24" ht="15" customHeight="1">
      <c r="A153" s="131"/>
      <c r="B153" s="128"/>
      <c r="C153" s="128"/>
      <c r="D153" s="128"/>
      <c r="E153" s="128"/>
      <c r="F153" s="128"/>
      <c r="G153" s="128"/>
      <c r="H153" s="128"/>
      <c r="I153" s="128"/>
      <c r="J153" s="130"/>
    </row>
    <row r="154" spans="1:24" ht="19.5" customHeight="1">
      <c r="A154" s="135"/>
      <c r="B154" s="128"/>
      <c r="C154" s="128"/>
      <c r="D154" s="128"/>
      <c r="E154" s="128"/>
      <c r="F154" s="128"/>
      <c r="G154" s="128"/>
      <c r="H154" s="128"/>
      <c r="I154" s="128"/>
      <c r="J154" s="130"/>
    </row>
    <row r="155" spans="1:24" ht="15" customHeight="1" thickBot="1">
      <c r="A155" s="136"/>
      <c r="B155" s="137"/>
      <c r="C155" s="137"/>
      <c r="D155" s="137"/>
      <c r="E155" s="137"/>
      <c r="F155" s="137"/>
      <c r="G155" s="137"/>
      <c r="H155" s="137"/>
      <c r="I155" s="137"/>
      <c r="J155" s="138"/>
    </row>
    <row r="156" spans="1:24" s="25" customFormat="1" ht="9" customHeight="1">
      <c r="A156" s="1"/>
      <c r="B156" s="1"/>
      <c r="C156" s="1"/>
      <c r="D156" s="1"/>
      <c r="E156" s="1"/>
      <c r="F156" s="1"/>
      <c r="G156" s="1"/>
      <c r="H156" s="1"/>
      <c r="I156" s="1"/>
      <c r="J156" s="1"/>
      <c r="L156" s="1"/>
      <c r="M156" s="1"/>
      <c r="N156" s="1"/>
      <c r="O156" s="1"/>
      <c r="P156" s="1"/>
      <c r="Q156" s="1"/>
      <c r="R156" s="1"/>
      <c r="S156" s="1"/>
      <c r="T156" s="1"/>
      <c r="U156" s="1"/>
      <c r="V156" s="1"/>
      <c r="X156" s="122"/>
    </row>
    <row r="157" spans="1:24" s="25" customFormat="1" ht="15" customHeight="1" thickBot="1">
      <c r="A157" s="1"/>
      <c r="B157" s="1"/>
      <c r="C157" s="1"/>
      <c r="D157" s="1"/>
      <c r="E157" s="1"/>
      <c r="F157" s="1"/>
      <c r="G157" s="1"/>
      <c r="H157" s="1"/>
      <c r="I157" s="1"/>
      <c r="J157" s="1"/>
      <c r="L157" s="1"/>
      <c r="M157" s="1"/>
      <c r="N157" s="1"/>
      <c r="O157" s="1"/>
      <c r="P157" s="1"/>
      <c r="Q157" s="1"/>
      <c r="R157" s="1"/>
      <c r="S157" s="1"/>
      <c r="T157" s="1"/>
      <c r="U157" s="1"/>
      <c r="V157" s="1"/>
      <c r="X157" s="122"/>
    </row>
    <row r="158" spans="1:24" ht="14.25" thickBot="1">
      <c r="A158" s="403" t="str">
        <f>+A106</f>
        <v>業務用厨房熱機器等性能測定結果　【電気機器】</v>
      </c>
      <c r="B158" s="404"/>
      <c r="C158" s="404"/>
      <c r="D158" s="404"/>
      <c r="E158" s="404"/>
      <c r="F158" s="404"/>
      <c r="G158" s="404"/>
      <c r="H158" s="404"/>
      <c r="I158" s="404"/>
      <c r="J158" s="405"/>
    </row>
    <row r="159" spans="1:24" ht="33.6" customHeight="1" thickTop="1">
      <c r="A159" s="26" t="s">
        <v>196</v>
      </c>
      <c r="B159" s="428" t="str">
        <f>+B3</f>
        <v>スチームコンベクションオーブン</v>
      </c>
      <c r="C159" s="429"/>
      <c r="D159" s="429"/>
      <c r="E159" s="429"/>
      <c r="F159" s="429"/>
      <c r="G159" s="429"/>
      <c r="H159" s="430" t="str">
        <f>+H3</f>
        <v>　（　７．均一性　）</v>
      </c>
      <c r="I159" s="430"/>
      <c r="J159" s="431"/>
    </row>
    <row r="160" spans="1:24" ht="18.75" customHeight="1" thickBot="1">
      <c r="A160" s="6" t="s">
        <v>2</v>
      </c>
      <c r="B160" s="406" t="str">
        <f>IF(表紙!$B$6=0,"",表紙!$B$6)</f>
        <v/>
      </c>
      <c r="C160" s="406"/>
      <c r="D160" s="407"/>
      <c r="E160" s="408"/>
      <c r="F160" s="229" t="s">
        <v>3</v>
      </c>
      <c r="G160" s="409" t="str">
        <f>IF(表紙!$G$5=0,"",表紙!$G$5)</f>
        <v/>
      </c>
      <c r="H160" s="410"/>
      <c r="I160" s="410"/>
      <c r="J160" s="411"/>
    </row>
    <row r="161" spans="1:10" ht="18.75" customHeight="1">
      <c r="A161" s="210"/>
      <c r="B161" s="211"/>
      <c r="C161" s="211"/>
      <c r="D161" s="99"/>
      <c r="E161" s="99"/>
      <c r="F161" s="95"/>
      <c r="G161" s="99"/>
      <c r="H161" s="99"/>
      <c r="I161" s="99"/>
      <c r="J161" s="212"/>
    </row>
    <row r="162" spans="1:10">
      <c r="A162" s="133" t="s">
        <v>96</v>
      </c>
      <c r="B162" s="129"/>
      <c r="D162" s="128"/>
      <c r="E162" s="128"/>
      <c r="F162" s="132"/>
      <c r="G162" s="132"/>
      <c r="H162" s="132"/>
      <c r="I162" s="128"/>
      <c r="J162" s="130"/>
    </row>
    <row r="163" spans="1:10">
      <c r="A163" s="131"/>
      <c r="B163" s="128"/>
      <c r="C163" s="128"/>
      <c r="D163" s="128"/>
      <c r="E163" s="128"/>
      <c r="F163" s="132"/>
      <c r="G163" s="132"/>
      <c r="H163" s="132"/>
      <c r="I163" s="128"/>
      <c r="J163" s="130"/>
    </row>
    <row r="164" spans="1:10">
      <c r="A164" s="131"/>
      <c r="B164" s="128"/>
      <c r="C164" s="128"/>
      <c r="D164" s="132"/>
      <c r="E164" s="132"/>
      <c r="F164" s="132"/>
      <c r="G164" s="132"/>
      <c r="H164" s="132"/>
      <c r="I164" s="128"/>
      <c r="J164" s="130"/>
    </row>
    <row r="165" spans="1:10">
      <c r="A165" s="131"/>
      <c r="B165" s="128"/>
      <c r="C165" s="128"/>
      <c r="D165" s="132"/>
      <c r="E165" s="132"/>
      <c r="F165" s="132"/>
      <c r="G165" s="132"/>
      <c r="H165" s="132"/>
      <c r="I165" s="128"/>
      <c r="J165" s="130"/>
    </row>
    <row r="166" spans="1:10">
      <c r="A166" s="131"/>
      <c r="B166" s="128"/>
      <c r="C166" s="128"/>
      <c r="D166" s="132"/>
      <c r="E166" s="132"/>
      <c r="F166" s="132"/>
      <c r="G166" s="132"/>
      <c r="H166" s="132"/>
      <c r="I166" s="128"/>
      <c r="J166" s="130"/>
    </row>
    <row r="167" spans="1:10">
      <c r="A167" s="131"/>
      <c r="B167" s="128"/>
      <c r="C167" s="128"/>
      <c r="D167" s="132"/>
      <c r="E167" s="132"/>
      <c r="F167" s="132"/>
      <c r="G167" s="132"/>
      <c r="H167" s="132"/>
      <c r="I167" s="128"/>
      <c r="J167" s="130"/>
    </row>
    <row r="168" spans="1:10">
      <c r="A168" s="131"/>
      <c r="B168" s="128"/>
      <c r="C168" s="128"/>
      <c r="D168" s="132"/>
      <c r="E168" s="132"/>
      <c r="F168" s="132"/>
      <c r="G168" s="132"/>
      <c r="H168" s="132"/>
      <c r="I168" s="128"/>
      <c r="J168" s="130"/>
    </row>
    <row r="169" spans="1:10">
      <c r="A169" s="131"/>
      <c r="B169" s="128"/>
      <c r="C169" s="128"/>
      <c r="D169" s="132"/>
      <c r="E169" s="128"/>
      <c r="F169" s="128"/>
      <c r="G169" s="132"/>
      <c r="H169" s="132"/>
      <c r="I169" s="128"/>
      <c r="J169" s="130"/>
    </row>
    <row r="170" spans="1:10">
      <c r="A170" s="131"/>
      <c r="B170" s="128"/>
      <c r="C170" s="128"/>
      <c r="D170" s="132"/>
      <c r="E170" s="128"/>
      <c r="F170" s="128"/>
      <c r="G170" s="132"/>
      <c r="H170" s="132"/>
      <c r="I170" s="128"/>
      <c r="J170" s="130"/>
    </row>
    <row r="171" spans="1:10">
      <c r="A171" s="131"/>
      <c r="B171" s="128"/>
      <c r="C171" s="128"/>
      <c r="D171" s="128"/>
      <c r="E171" s="128"/>
      <c r="F171" s="128"/>
      <c r="G171" s="132"/>
      <c r="H171" s="132"/>
      <c r="I171" s="128"/>
      <c r="J171" s="130"/>
    </row>
    <row r="172" spans="1:10">
      <c r="A172" s="131"/>
      <c r="B172" s="128"/>
      <c r="C172" s="128"/>
      <c r="D172" s="128"/>
      <c r="E172" s="128"/>
      <c r="F172" s="128"/>
      <c r="G172" s="132"/>
      <c r="H172" s="132"/>
      <c r="I172" s="128"/>
      <c r="J172" s="130"/>
    </row>
    <row r="173" spans="1:10">
      <c r="A173" s="131"/>
      <c r="B173" s="128"/>
      <c r="C173" s="128"/>
      <c r="D173" s="128"/>
      <c r="E173" s="128"/>
      <c r="F173" s="128"/>
      <c r="G173" s="132"/>
      <c r="H173" s="132"/>
      <c r="I173" s="128"/>
      <c r="J173" s="130"/>
    </row>
    <row r="174" spans="1:10">
      <c r="A174" s="131"/>
      <c r="B174" s="128"/>
      <c r="C174" s="128"/>
      <c r="D174" s="128"/>
      <c r="E174" s="128"/>
      <c r="F174" s="128"/>
      <c r="G174" s="128"/>
      <c r="H174" s="128"/>
      <c r="I174" s="128"/>
      <c r="J174" s="130"/>
    </row>
    <row r="175" spans="1:10">
      <c r="A175" s="131"/>
      <c r="B175" s="128"/>
      <c r="C175" s="128"/>
      <c r="D175" s="128"/>
      <c r="E175" s="128"/>
      <c r="F175" s="128"/>
      <c r="G175" s="132"/>
      <c r="H175" s="132"/>
      <c r="I175" s="128"/>
      <c r="J175" s="130"/>
    </row>
    <row r="176" spans="1:10">
      <c r="A176" s="131"/>
      <c r="B176" s="128"/>
      <c r="C176" s="128"/>
      <c r="D176" s="128"/>
      <c r="E176" s="128"/>
      <c r="F176" s="128"/>
      <c r="G176" s="132"/>
      <c r="H176" s="132"/>
      <c r="I176" s="128"/>
      <c r="J176" s="130"/>
    </row>
    <row r="177" spans="1:10">
      <c r="A177" s="131"/>
      <c r="B177" s="128"/>
      <c r="C177" s="128"/>
      <c r="D177" s="128"/>
      <c r="E177" s="128"/>
      <c r="F177" s="128"/>
      <c r="G177" s="132"/>
      <c r="H177" s="132"/>
      <c r="I177" s="128"/>
      <c r="J177" s="130"/>
    </row>
    <row r="178" spans="1:10">
      <c r="A178" s="131"/>
      <c r="B178" s="128"/>
      <c r="C178" s="128"/>
      <c r="D178" s="128"/>
      <c r="E178" s="128"/>
      <c r="F178" s="128"/>
      <c r="G178" s="132"/>
      <c r="H178" s="132"/>
      <c r="I178" s="128"/>
      <c r="J178" s="130"/>
    </row>
    <row r="179" spans="1:10">
      <c r="A179" s="131"/>
      <c r="B179" s="128"/>
      <c r="C179" s="128"/>
      <c r="D179" s="128"/>
      <c r="E179" s="128"/>
      <c r="F179" s="132"/>
      <c r="G179" s="132"/>
      <c r="H179" s="132"/>
      <c r="I179" s="128"/>
      <c r="J179" s="130"/>
    </row>
    <row r="180" spans="1:10">
      <c r="A180" s="131"/>
      <c r="B180" s="128"/>
      <c r="C180" s="128"/>
      <c r="D180" s="128"/>
      <c r="E180" s="128"/>
      <c r="F180" s="132"/>
      <c r="G180" s="132"/>
      <c r="H180" s="132"/>
      <c r="I180" s="128"/>
      <c r="J180" s="130"/>
    </row>
    <row r="181" spans="1:10">
      <c r="A181" s="131"/>
      <c r="B181" s="128"/>
      <c r="C181" s="128"/>
      <c r="D181" s="128"/>
      <c r="E181" s="128"/>
      <c r="F181" s="128"/>
      <c r="G181" s="132"/>
      <c r="H181" s="132"/>
      <c r="I181" s="128"/>
      <c r="J181" s="130"/>
    </row>
    <row r="182" spans="1:10">
      <c r="A182" s="131"/>
      <c r="B182" s="128"/>
      <c r="C182" s="128"/>
      <c r="D182" s="128"/>
      <c r="E182" s="128"/>
      <c r="F182" s="128"/>
      <c r="G182" s="132"/>
      <c r="H182" s="132"/>
      <c r="I182" s="128"/>
      <c r="J182" s="130"/>
    </row>
    <row r="183" spans="1:10">
      <c r="A183" s="131"/>
      <c r="B183" s="128"/>
      <c r="C183" s="128"/>
      <c r="D183" s="128"/>
      <c r="E183" s="128"/>
      <c r="F183" s="128"/>
      <c r="G183" s="132"/>
      <c r="H183" s="132"/>
      <c r="I183" s="128"/>
      <c r="J183" s="130"/>
    </row>
    <row r="184" spans="1:10">
      <c r="A184" s="131"/>
      <c r="B184" s="128"/>
      <c r="C184" s="128"/>
      <c r="D184" s="128"/>
      <c r="E184" s="128"/>
      <c r="F184" s="128"/>
      <c r="G184" s="132"/>
      <c r="H184" s="132"/>
      <c r="I184" s="128"/>
      <c r="J184" s="130"/>
    </row>
    <row r="185" spans="1:10">
      <c r="A185" s="131"/>
      <c r="B185" s="128"/>
      <c r="C185" s="128"/>
      <c r="D185" s="128"/>
      <c r="E185" s="128"/>
      <c r="F185" s="128"/>
      <c r="G185" s="132"/>
      <c r="H185" s="132"/>
      <c r="I185" s="128"/>
      <c r="J185" s="130"/>
    </row>
    <row r="186" spans="1:10">
      <c r="A186" s="131"/>
      <c r="B186" s="128"/>
      <c r="C186" s="128"/>
      <c r="D186" s="128"/>
      <c r="E186" s="128"/>
      <c r="F186" s="128"/>
      <c r="G186" s="128"/>
      <c r="H186" s="128"/>
      <c r="I186" s="128"/>
      <c r="J186" s="130"/>
    </row>
    <row r="187" spans="1:10">
      <c r="A187" s="131"/>
      <c r="B187" s="128"/>
      <c r="C187" s="128"/>
      <c r="D187" s="128"/>
      <c r="E187" s="128"/>
      <c r="F187" s="128"/>
      <c r="G187" s="128"/>
      <c r="H187" s="128"/>
      <c r="I187" s="128"/>
      <c r="J187" s="130"/>
    </row>
    <row r="188" spans="1:10">
      <c r="A188" s="131"/>
      <c r="B188" s="128"/>
      <c r="C188" s="128"/>
      <c r="D188" s="128"/>
      <c r="E188" s="128"/>
      <c r="F188" s="128"/>
      <c r="G188" s="128"/>
      <c r="H188" s="128"/>
      <c r="I188" s="128"/>
      <c r="J188" s="130"/>
    </row>
    <row r="189" spans="1:10">
      <c r="A189" s="131"/>
      <c r="B189" s="128"/>
      <c r="C189" s="132"/>
      <c r="D189" s="134"/>
      <c r="E189" s="134"/>
      <c r="F189" s="134"/>
      <c r="G189" s="134"/>
      <c r="H189" s="134"/>
      <c r="I189" s="128"/>
      <c r="J189" s="130"/>
    </row>
    <row r="190" spans="1:10">
      <c r="A190" s="131"/>
      <c r="B190" s="128"/>
      <c r="C190" s="134"/>
      <c r="D190" s="134"/>
      <c r="E190" s="134"/>
      <c r="F190" s="134"/>
      <c r="G190" s="134"/>
      <c r="H190" s="134"/>
      <c r="I190" s="128"/>
      <c r="J190" s="130"/>
    </row>
    <row r="191" spans="1:10">
      <c r="A191" s="131"/>
      <c r="B191" s="128"/>
      <c r="C191" s="128"/>
      <c r="D191" s="128"/>
      <c r="E191" s="128"/>
      <c r="F191" s="128"/>
      <c r="G191" s="128"/>
      <c r="H191" s="128"/>
      <c r="I191" s="128"/>
      <c r="J191" s="130"/>
    </row>
    <row r="192" spans="1:10">
      <c r="A192" s="131"/>
      <c r="B192" s="128"/>
      <c r="C192" s="128"/>
      <c r="D192" s="128"/>
      <c r="E192" s="128"/>
      <c r="F192" s="128"/>
      <c r="G192" s="128"/>
      <c r="H192" s="128"/>
      <c r="I192" s="128"/>
      <c r="J192" s="130"/>
    </row>
    <row r="193" spans="1:10">
      <c r="A193" s="131"/>
      <c r="B193" s="128"/>
      <c r="C193" s="128"/>
      <c r="D193" s="128"/>
      <c r="E193" s="128"/>
      <c r="F193" s="128"/>
      <c r="G193" s="128"/>
      <c r="H193" s="128"/>
      <c r="I193" s="128"/>
      <c r="J193" s="130"/>
    </row>
    <row r="194" spans="1:10">
      <c r="A194" s="131"/>
      <c r="B194" s="128"/>
      <c r="C194" s="128"/>
      <c r="D194" s="128"/>
      <c r="E194" s="128"/>
      <c r="F194" s="128"/>
      <c r="G194" s="128"/>
      <c r="H194" s="128"/>
      <c r="I194" s="128"/>
      <c r="J194" s="130"/>
    </row>
    <row r="195" spans="1:10">
      <c r="A195" s="131"/>
      <c r="B195" s="128"/>
      <c r="C195" s="128"/>
      <c r="D195" s="128"/>
      <c r="E195" s="128"/>
      <c r="F195" s="128"/>
      <c r="G195" s="128"/>
      <c r="H195" s="128"/>
      <c r="I195" s="128"/>
      <c r="J195" s="130"/>
    </row>
    <row r="196" spans="1:10">
      <c r="A196" s="131"/>
      <c r="B196" s="128"/>
      <c r="C196" s="128"/>
      <c r="D196" s="128"/>
      <c r="E196" s="128"/>
      <c r="F196" s="128"/>
      <c r="G196" s="128"/>
      <c r="H196" s="128"/>
      <c r="I196" s="128"/>
      <c r="J196" s="130"/>
    </row>
    <row r="197" spans="1:10">
      <c r="A197" s="131"/>
      <c r="B197" s="128"/>
      <c r="C197" s="128"/>
      <c r="D197" s="128"/>
      <c r="E197" s="128"/>
      <c r="F197" s="128"/>
      <c r="G197" s="128"/>
      <c r="H197" s="128"/>
      <c r="I197" s="128"/>
      <c r="J197" s="130"/>
    </row>
    <row r="198" spans="1:10">
      <c r="A198" s="131"/>
      <c r="B198" s="128"/>
      <c r="C198" s="128"/>
      <c r="D198" s="128"/>
      <c r="E198" s="128"/>
      <c r="F198" s="128"/>
      <c r="G198" s="128"/>
      <c r="H198" s="128"/>
      <c r="I198" s="128"/>
      <c r="J198" s="130"/>
    </row>
    <row r="199" spans="1:10">
      <c r="A199" s="131"/>
      <c r="B199" s="128"/>
      <c r="C199" s="128"/>
      <c r="D199" s="128"/>
      <c r="E199" s="128"/>
      <c r="F199" s="128"/>
      <c r="G199" s="128"/>
      <c r="H199" s="128"/>
      <c r="I199" s="128"/>
      <c r="J199" s="130"/>
    </row>
    <row r="200" spans="1:10">
      <c r="A200" s="131"/>
      <c r="B200" s="128"/>
      <c r="C200" s="128"/>
      <c r="D200" s="128"/>
      <c r="E200" s="128"/>
      <c r="F200" s="128"/>
      <c r="G200" s="128"/>
      <c r="H200" s="128"/>
      <c r="I200" s="128"/>
      <c r="J200" s="130"/>
    </row>
    <row r="201" spans="1:10">
      <c r="A201" s="131"/>
      <c r="B201" s="128"/>
      <c r="C201" s="128"/>
      <c r="D201" s="128"/>
      <c r="E201" s="128"/>
      <c r="F201" s="128"/>
      <c r="G201" s="128"/>
      <c r="H201" s="128"/>
      <c r="I201" s="128"/>
      <c r="J201" s="130"/>
    </row>
    <row r="202" spans="1:10">
      <c r="A202" s="131"/>
      <c r="B202" s="128"/>
      <c r="C202" s="128"/>
      <c r="D202" s="128"/>
      <c r="E202" s="128"/>
      <c r="F202" s="128"/>
      <c r="G202" s="128"/>
      <c r="H202" s="128"/>
      <c r="I202" s="128"/>
      <c r="J202" s="130"/>
    </row>
    <row r="203" spans="1:10">
      <c r="A203" s="131"/>
      <c r="B203" s="128"/>
      <c r="C203" s="128"/>
      <c r="D203" s="128"/>
      <c r="E203" s="128"/>
      <c r="F203" s="128"/>
      <c r="G203" s="128"/>
      <c r="H203" s="128"/>
      <c r="I203" s="128"/>
      <c r="J203" s="130"/>
    </row>
    <row r="204" spans="1:10">
      <c r="A204" s="131"/>
      <c r="B204" s="128"/>
      <c r="C204" s="128"/>
      <c r="D204" s="128"/>
      <c r="E204" s="128"/>
      <c r="F204" s="128"/>
      <c r="G204" s="128"/>
      <c r="H204" s="128"/>
      <c r="I204" s="128"/>
      <c r="J204" s="130"/>
    </row>
    <row r="205" spans="1:10">
      <c r="A205" s="131"/>
      <c r="B205" s="128"/>
      <c r="C205" s="128"/>
      <c r="D205" s="128"/>
      <c r="E205" s="128"/>
      <c r="F205" s="128"/>
      <c r="G205" s="128"/>
      <c r="H205" s="128"/>
      <c r="I205" s="128"/>
      <c r="J205" s="130"/>
    </row>
    <row r="206" spans="1:10">
      <c r="A206" s="131"/>
      <c r="B206" s="128"/>
      <c r="C206" s="128"/>
      <c r="D206" s="128"/>
      <c r="E206" s="128"/>
      <c r="F206" s="128"/>
      <c r="G206" s="128"/>
      <c r="H206" s="128"/>
      <c r="I206" s="128"/>
      <c r="J206" s="130"/>
    </row>
    <row r="207" spans="1:10">
      <c r="A207" s="131"/>
      <c r="B207" s="128"/>
      <c r="C207" s="128"/>
      <c r="D207" s="128"/>
      <c r="E207" s="128"/>
      <c r="F207" s="128"/>
      <c r="G207" s="128"/>
      <c r="H207" s="128"/>
      <c r="I207" s="128"/>
      <c r="J207" s="130"/>
    </row>
    <row r="208" spans="1:10">
      <c r="A208" s="131"/>
      <c r="B208" s="128"/>
      <c r="C208" s="128"/>
      <c r="D208" s="128"/>
      <c r="E208" s="128"/>
      <c r="F208" s="128"/>
      <c r="G208" s="128"/>
      <c r="H208" s="128"/>
      <c r="I208" s="128"/>
      <c r="J208" s="130"/>
    </row>
    <row r="209" spans="1:10">
      <c r="A209" s="131"/>
      <c r="B209" s="128"/>
      <c r="C209" s="128"/>
      <c r="D209" s="128"/>
      <c r="E209" s="128"/>
      <c r="F209" s="128"/>
      <c r="G209" s="128"/>
      <c r="H209" s="128"/>
      <c r="I209" s="128"/>
      <c r="J209" s="130"/>
    </row>
    <row r="210" spans="1:10">
      <c r="A210" s="131"/>
      <c r="B210" s="128"/>
      <c r="C210" s="128"/>
      <c r="D210" s="128"/>
      <c r="E210" s="128"/>
      <c r="F210" s="128"/>
      <c r="G210" s="128"/>
      <c r="H210" s="128"/>
      <c r="I210" s="128"/>
      <c r="J210" s="130"/>
    </row>
    <row r="211" spans="1:10">
      <c r="A211" s="131"/>
      <c r="B211" s="128"/>
      <c r="C211" s="128"/>
      <c r="D211" s="128"/>
      <c r="E211" s="128"/>
      <c r="F211" s="128"/>
      <c r="G211" s="128"/>
      <c r="H211" s="128"/>
      <c r="I211" s="128"/>
      <c r="J211" s="130"/>
    </row>
    <row r="212" spans="1:10">
      <c r="A212" s="135"/>
      <c r="B212" s="128"/>
      <c r="C212" s="128"/>
      <c r="D212" s="128"/>
      <c r="E212" s="128"/>
      <c r="F212" s="128"/>
      <c r="G212" s="128"/>
      <c r="H212" s="128"/>
      <c r="I212" s="128"/>
      <c r="J212" s="130"/>
    </row>
    <row r="213" spans="1:10" ht="18.600000000000001" customHeight="1" thickBot="1">
      <c r="A213" s="136"/>
      <c r="B213" s="137"/>
      <c r="C213" s="137"/>
      <c r="D213" s="137"/>
      <c r="E213" s="137"/>
      <c r="F213" s="137"/>
      <c r="G213" s="137"/>
      <c r="H213" s="137"/>
      <c r="I213" s="137"/>
      <c r="J213" s="138"/>
    </row>
    <row r="214" spans="1:10" ht="8.4499999999999993" customHeight="1"/>
  </sheetData>
  <sheetProtection password="89E8" sheet="1" objects="1" scenarios="1" selectLockedCells="1"/>
  <mergeCells count="47">
    <mergeCell ref="T6:V6"/>
    <mergeCell ref="T57:V57"/>
    <mergeCell ref="B107:G107"/>
    <mergeCell ref="H3:J3"/>
    <mergeCell ref="H55:J55"/>
    <mergeCell ref="H107:J107"/>
    <mergeCell ref="D98:E98"/>
    <mergeCell ref="H97:I97"/>
    <mergeCell ref="G56:J56"/>
    <mergeCell ref="A54:J54"/>
    <mergeCell ref="L6:L7"/>
    <mergeCell ref="G17:H17"/>
    <mergeCell ref="A106:J106"/>
    <mergeCell ref="S6:S7"/>
    <mergeCell ref="R6:R7"/>
    <mergeCell ref="R57:R58"/>
    <mergeCell ref="S57:S58"/>
    <mergeCell ref="M6:M7"/>
    <mergeCell ref="M57:M58"/>
    <mergeCell ref="B160:E160"/>
    <mergeCell ref="G160:J160"/>
    <mergeCell ref="F98:G98"/>
    <mergeCell ref="B108:E108"/>
    <mergeCell ref="G108:J108"/>
    <mergeCell ref="L57:L58"/>
    <mergeCell ref="C99:C100"/>
    <mergeCell ref="D99:I100"/>
    <mergeCell ref="D97:E97"/>
    <mergeCell ref="F97:G97"/>
    <mergeCell ref="H98:I98"/>
    <mergeCell ref="B8:I16"/>
    <mergeCell ref="B3:G3"/>
    <mergeCell ref="A2:J2"/>
    <mergeCell ref="A158:J158"/>
    <mergeCell ref="B159:G159"/>
    <mergeCell ref="H159:J159"/>
    <mergeCell ref="B4:E4"/>
    <mergeCell ref="G4:J4"/>
    <mergeCell ref="F47:G47"/>
    <mergeCell ref="C5:D5"/>
    <mergeCell ref="D96:E96"/>
    <mergeCell ref="B56:E56"/>
    <mergeCell ref="H47:I47"/>
    <mergeCell ref="B55:G55"/>
    <mergeCell ref="F96:G96"/>
    <mergeCell ref="H96:I96"/>
    <mergeCell ref="A5:B5"/>
  </mergeCells>
  <phoneticPr fontId="3"/>
  <dataValidations count="2">
    <dataValidation type="list" allowBlank="1" showInputMessage="1" showErrorMessage="1" error="0～10の範囲で0.5刻みの数値を記入(記入しない場合は「－」を選択して下さい。)" sqref="W59:W93 W95:W104 W8:W51">
      <formula1>$Y$6:$Y$27</formula1>
    </dataValidation>
    <dataValidation type="list" allowBlank="1" showInputMessage="1" showErrorMessage="1" error="0～10の範囲で0.5刻みの数値を記入(記入しない場合は「－」を選択して下さい。)" sqref="T59:V98 T8:V47 N59:P98 N8:P47">
      <formula1>$Y$6:$Y$28</formula1>
    </dataValidation>
  </dataValidations>
  <pageMargins left="0.78740157480314965" right="0.51181102362204722" top="0.78740157480314965" bottom="0.39370078740157483" header="0.19685039370078741" footer="0.19685039370078741"/>
  <pageSetup paperSize="9" orientation="portrait" r:id="rId1"/>
  <rowBreaks count="4" manualBreakCount="4">
    <brk id="52" max="16383" man="1"/>
    <brk id="104" max="16383" man="1"/>
    <brk id="156" max="16383" man="1"/>
    <brk id="214"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1.定格消費電力</vt:lpstr>
      <vt:lpstr>3.立上り性能</vt:lpstr>
      <vt:lpstr>4.調理能力</vt:lpstr>
      <vt:lpstr>5.消費電力量</vt:lpstr>
      <vt:lpstr>7.均一性</vt:lpstr>
      <vt:lpstr>'1.定格消費電力'!Print_Area</vt:lpstr>
      <vt:lpstr>'3.立上り性能'!Print_Area</vt:lpstr>
      <vt:lpstr>'4.調理能力'!Print_Area</vt:lpstr>
      <vt:lpstr>'5.消費電力量'!Print_Area</vt:lpstr>
      <vt:lpstr>'7.均一性'!Print_Area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2016-02-10T13:10:41Z</dcterms:created>
  <dcterms:modified xsi:type="dcterms:W3CDTF">2017-02-28T03:34:29Z</dcterms:modified>
</cp:coreProperties>
</file>