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14400" windowHeight="12495"/>
  </bookViews>
  <sheets>
    <sheet name="表紙" sheetId="10" r:id="rId1"/>
    <sheet name="1.定格消費電力" sheetId="13" r:id="rId2"/>
    <sheet name="2.熱効率" sheetId="1" r:id="rId3"/>
    <sheet name="4.調理能力" sheetId="11" r:id="rId4"/>
    <sheet name="5.消費電力量" sheetId="6" r:id="rId5"/>
  </sheets>
  <definedNames>
    <definedName name="_xlnm.Print_Area" localSheetId="1">'1.定格消費電力'!$A$2:$J$53</definedName>
    <definedName name="_xlnm.Print_Area" localSheetId="2">'2.熱効率'!$A$2:$J$51</definedName>
    <definedName name="_xlnm.Print_Area" localSheetId="3">'4.調理能力'!$A$2:$J$51</definedName>
    <definedName name="_xlnm.Print_Area" localSheetId="4">'5.消費電力量'!$A$2:$J$48</definedName>
    <definedName name="_xlnm.Print_Area" localSheetId="0">表紙!$A$1:$J$51</definedName>
  </definedNames>
  <calcPr calcId="145621"/>
</workbook>
</file>

<file path=xl/calcChain.xml><?xml version="1.0" encoding="utf-8"?>
<calcChain xmlns="http://schemas.openxmlformats.org/spreadsheetml/2006/main">
  <c r="A2" i="6" l="1"/>
  <c r="A2" i="11"/>
  <c r="A2" i="1"/>
  <c r="A2" i="13"/>
  <c r="H24" i="11" l="1"/>
  <c r="G14" i="6" s="1"/>
  <c r="F12" i="10"/>
  <c r="L30" i="10"/>
  <c r="L11" i="10"/>
  <c r="I30" i="10"/>
  <c r="G4" i="13"/>
  <c r="I3" i="13"/>
  <c r="E25" i="13" s="1"/>
  <c r="J15" i="10" s="1"/>
  <c r="B4" i="13"/>
  <c r="B3" i="13"/>
  <c r="G23" i="13"/>
  <c r="B3" i="6"/>
  <c r="B3" i="11"/>
  <c r="B3" i="1"/>
  <c r="G13" i="6"/>
  <c r="G16" i="6" s="1"/>
  <c r="F25" i="1"/>
  <c r="G25" i="1"/>
  <c r="I3" i="11"/>
  <c r="B4" i="11"/>
  <c r="G4" i="11"/>
  <c r="I3" i="6"/>
  <c r="I3" i="1"/>
  <c r="G4" i="6"/>
  <c r="B4" i="6"/>
  <c r="G4" i="1"/>
  <c r="B4" i="1"/>
  <c r="G27" i="1"/>
  <c r="G29" i="1"/>
  <c r="G16" i="10"/>
  <c r="D25" i="13" l="1"/>
  <c r="I15" i="10" s="1"/>
  <c r="I16" i="6"/>
  <c r="G18" i="6"/>
  <c r="G26" i="10" s="1"/>
  <c r="H27" i="11"/>
  <c r="G20" i="10" s="1"/>
  <c r="G27" i="6"/>
  <c r="G30" i="6" s="1"/>
  <c r="G30" i="10" s="1"/>
  <c r="G24" i="10"/>
  <c r="G14" i="10" l="1"/>
</calcChain>
</file>

<file path=xl/sharedStrings.xml><?xml version="1.0" encoding="utf-8"?>
<sst xmlns="http://schemas.openxmlformats.org/spreadsheetml/2006/main" count="192" uniqueCount="149">
  <si>
    <t xml:space="preserve"> (℃）</t>
  </si>
  <si>
    <t>熱効率グラフ</t>
    <rPh sb="0" eb="1">
      <t>ネツ</t>
    </rPh>
    <rPh sb="1" eb="3">
      <t>コウリツ</t>
    </rPh>
    <phoneticPr fontId="3"/>
  </si>
  <si>
    <t>型　　式</t>
    <rPh sb="0" eb="1">
      <t>カタ</t>
    </rPh>
    <rPh sb="3" eb="4">
      <t>シキ</t>
    </rPh>
    <phoneticPr fontId="3"/>
  </si>
  <si>
    <t>製造者名</t>
    <rPh sb="0" eb="2">
      <t>セイゾウ</t>
    </rPh>
    <rPh sb="2" eb="3">
      <t>シャ</t>
    </rPh>
    <rPh sb="3" eb="4">
      <t>メイ</t>
    </rPh>
    <phoneticPr fontId="3"/>
  </si>
  <si>
    <t>（小数点以下３位）</t>
    <rPh sb="1" eb="4">
      <t>ショウスウテン</t>
    </rPh>
    <rPh sb="4" eb="6">
      <t>イカ</t>
    </rPh>
    <rPh sb="7" eb="8">
      <t>イ</t>
    </rPh>
    <phoneticPr fontId="3"/>
  </si>
  <si>
    <t xml:space="preserve"> (kWh/日）</t>
  </si>
  <si>
    <t>（小数点以下１位）</t>
    <rPh sb="1" eb="4">
      <t>ショウスウテン</t>
    </rPh>
    <rPh sb="4" eb="6">
      <t>イカ</t>
    </rPh>
    <rPh sb="7" eb="8">
      <t>イ</t>
    </rPh>
    <phoneticPr fontId="3"/>
  </si>
  <si>
    <t>試験場所</t>
    <rPh sb="0" eb="2">
      <t>シケン</t>
    </rPh>
    <rPh sb="2" eb="4">
      <t>バショ</t>
    </rPh>
    <phoneticPr fontId="3"/>
  </si>
  <si>
    <t>電　　源</t>
    <rPh sb="0" eb="1">
      <t>デン</t>
    </rPh>
    <rPh sb="3" eb="4">
      <t>ミナモト</t>
    </rPh>
    <phoneticPr fontId="3"/>
  </si>
  <si>
    <t>加熱方式</t>
    <rPh sb="0" eb="2">
      <t>カネツ</t>
    </rPh>
    <rPh sb="2" eb="4">
      <t>ホウシキ</t>
    </rPh>
    <phoneticPr fontId="3"/>
  </si>
  <si>
    <t>機器の
主な仕様</t>
    <rPh sb="0" eb="2">
      <t>キキ</t>
    </rPh>
    <rPh sb="4" eb="5">
      <t>オモ</t>
    </rPh>
    <rPh sb="6" eb="8">
      <t>シヨウ</t>
    </rPh>
    <phoneticPr fontId="3"/>
  </si>
  <si>
    <t>担当部署</t>
    <rPh sb="0" eb="2">
      <t>タントウ</t>
    </rPh>
    <rPh sb="2" eb="4">
      <t>ブショ</t>
    </rPh>
    <phoneticPr fontId="3"/>
  </si>
  <si>
    <t>定格消費電力</t>
    <rPh sb="0" eb="2">
      <t>テイカク</t>
    </rPh>
    <rPh sb="2" eb="4">
      <t>ショウヒ</t>
    </rPh>
    <rPh sb="4" eb="6">
      <t>デンリョク</t>
    </rPh>
    <phoneticPr fontId="3"/>
  </si>
  <si>
    <t>1回目</t>
    <rPh sb="1" eb="3">
      <t>カイメ</t>
    </rPh>
    <phoneticPr fontId="3"/>
  </si>
  <si>
    <t>2回目</t>
    <rPh sb="1" eb="3">
      <t>カイメ</t>
    </rPh>
    <phoneticPr fontId="3"/>
  </si>
  <si>
    <t>（小数点以下２位）</t>
    <rPh sb="1" eb="4">
      <t>ショウスウテン</t>
    </rPh>
    <rPh sb="4" eb="6">
      <t>イカ</t>
    </rPh>
    <rPh sb="7" eb="8">
      <t>イ</t>
    </rPh>
    <phoneticPr fontId="3"/>
  </si>
  <si>
    <t>測定写真</t>
    <rPh sb="0" eb="1">
      <t>ソク</t>
    </rPh>
    <rPh sb="1" eb="2">
      <t>テイ</t>
    </rPh>
    <rPh sb="2" eb="4">
      <t>シャシン</t>
    </rPh>
    <phoneticPr fontId="3"/>
  </si>
  <si>
    <t>品　　目</t>
    <rPh sb="0" eb="1">
      <t>シナ</t>
    </rPh>
    <rPh sb="3" eb="4">
      <t>メ</t>
    </rPh>
    <phoneticPr fontId="3"/>
  </si>
  <si>
    <t>名　　称</t>
    <rPh sb="0" eb="1">
      <t>ナ</t>
    </rPh>
    <rPh sb="3" eb="4">
      <t>ショウ</t>
    </rPh>
    <phoneticPr fontId="3"/>
  </si>
  <si>
    <t>誤差</t>
    <rPh sb="0" eb="2">
      <t>ゴサ</t>
    </rPh>
    <phoneticPr fontId="3"/>
  </si>
  <si>
    <t>　立上り時</t>
    <phoneticPr fontId="3"/>
  </si>
  <si>
    <t>湿度(%)</t>
    <rPh sb="0" eb="1">
      <t>シツ</t>
    </rPh>
    <rPh sb="1" eb="2">
      <t>タビ</t>
    </rPh>
    <phoneticPr fontId="3"/>
  </si>
  <si>
    <t>気圧(hPa)</t>
    <rPh sb="0" eb="1">
      <t>キ</t>
    </rPh>
    <rPh sb="1" eb="2">
      <t>アツ</t>
    </rPh>
    <phoneticPr fontId="3"/>
  </si>
  <si>
    <t>(W)×</t>
  </si>
  <si>
    <t>(D)×</t>
  </si>
  <si>
    <t>重量(kg)</t>
    <rPh sb="0" eb="2">
      <t>ジュウリョウ</t>
    </rPh>
    <phoneticPr fontId="3"/>
  </si>
  <si>
    <t>選択してください</t>
    <rPh sb="0" eb="2">
      <t>センタク</t>
    </rPh>
    <phoneticPr fontId="3"/>
  </si>
  <si>
    <t>室温(℃)</t>
    <phoneticPr fontId="3"/>
  </si>
  <si>
    <t>（％）</t>
    <phoneticPr fontId="3"/>
  </si>
  <si>
    <t>作成日</t>
    <rPh sb="0" eb="2">
      <t>サクセイ</t>
    </rPh>
    <rPh sb="2" eb="3">
      <t>ニチ</t>
    </rPh>
    <phoneticPr fontId="3"/>
  </si>
  <si>
    <t>試験期間</t>
    <rPh sb="0" eb="2">
      <t>シケン</t>
    </rPh>
    <rPh sb="2" eb="4">
      <t>キカン</t>
    </rPh>
    <phoneticPr fontId="3"/>
  </si>
  <si>
    <t>～</t>
    <phoneticPr fontId="3"/>
  </si>
  <si>
    <t>試験日</t>
    <rPh sb="0" eb="3">
      <t>シケンビ</t>
    </rPh>
    <phoneticPr fontId="3"/>
  </si>
  <si>
    <t>測定機器</t>
    <rPh sb="0" eb="2">
      <t>ソクテイ</t>
    </rPh>
    <rPh sb="2" eb="4">
      <t>キキ</t>
    </rPh>
    <phoneticPr fontId="3"/>
  </si>
  <si>
    <r>
      <rPr>
        <i/>
        <sz val="10"/>
        <rFont val="Century"/>
        <family val="1"/>
      </rPr>
      <t>C</t>
    </r>
    <r>
      <rPr>
        <sz val="10"/>
        <rFont val="Century"/>
        <family val="1"/>
      </rPr>
      <t xml:space="preserve"> = </t>
    </r>
    <phoneticPr fontId="3"/>
  </si>
  <si>
    <r>
      <rPr>
        <i/>
        <sz val="10"/>
        <rFont val="Symbol"/>
        <family val="1"/>
        <charset val="2"/>
      </rPr>
      <t>q</t>
    </r>
    <r>
      <rPr>
        <vertAlign val="subscript"/>
        <sz val="10"/>
        <rFont val="Century"/>
        <family val="1"/>
      </rPr>
      <t>s</t>
    </r>
    <r>
      <rPr>
        <sz val="10"/>
        <rFont val="Century"/>
        <family val="1"/>
      </rPr>
      <t xml:space="preserve"> = </t>
    </r>
    <phoneticPr fontId="3"/>
  </si>
  <si>
    <r>
      <rPr>
        <i/>
        <sz val="10"/>
        <rFont val="Symbol"/>
        <family val="1"/>
        <charset val="2"/>
      </rPr>
      <t>q</t>
    </r>
    <r>
      <rPr>
        <vertAlign val="subscript"/>
        <sz val="10"/>
        <rFont val="Century"/>
        <family val="1"/>
      </rPr>
      <t>f</t>
    </r>
    <r>
      <rPr>
        <sz val="10"/>
        <rFont val="Century"/>
        <family val="1"/>
      </rPr>
      <t xml:space="preserve"> = </t>
    </r>
    <phoneticPr fontId="3"/>
  </si>
  <si>
    <r>
      <rPr>
        <i/>
        <sz val="10"/>
        <rFont val="Century"/>
        <family val="1"/>
      </rPr>
      <t>P</t>
    </r>
    <r>
      <rPr>
        <vertAlign val="subscript"/>
        <sz val="10"/>
        <rFont val="Century"/>
        <family val="1"/>
      </rPr>
      <t>c</t>
    </r>
    <r>
      <rPr>
        <sz val="10"/>
        <rFont val="Century"/>
        <family val="1"/>
      </rPr>
      <t xml:space="preserve"> =  </t>
    </r>
    <phoneticPr fontId="3"/>
  </si>
  <si>
    <r>
      <rPr>
        <i/>
        <sz val="10"/>
        <rFont val="Symbol"/>
        <family val="1"/>
        <charset val="2"/>
      </rPr>
      <t>h</t>
    </r>
    <r>
      <rPr>
        <vertAlign val="subscript"/>
        <sz val="10"/>
        <rFont val="Century"/>
        <family val="1"/>
      </rPr>
      <t>s</t>
    </r>
    <r>
      <rPr>
        <i/>
        <sz val="10"/>
        <rFont val="Century"/>
        <family val="1"/>
      </rPr>
      <t xml:space="preserve"> </t>
    </r>
    <r>
      <rPr>
        <sz val="10"/>
        <rFont val="Century"/>
        <family val="1"/>
      </rPr>
      <t>=</t>
    </r>
    <phoneticPr fontId="3"/>
  </si>
  <si>
    <r>
      <t>V</t>
    </r>
    <r>
      <rPr>
        <vertAlign val="subscript"/>
        <sz val="14"/>
        <rFont val="Century"/>
        <family val="1"/>
      </rPr>
      <t>c</t>
    </r>
    <phoneticPr fontId="3"/>
  </si>
  <si>
    <t>(kg/h）</t>
    <phoneticPr fontId="3"/>
  </si>
  <si>
    <t>(kWh/回)</t>
    <rPh sb="5" eb="6">
      <t>カイ</t>
    </rPh>
    <phoneticPr fontId="3"/>
  </si>
  <si>
    <t>(kWh/㎏)</t>
    <phoneticPr fontId="3"/>
  </si>
  <si>
    <t>室温(℃)</t>
    <phoneticPr fontId="3"/>
  </si>
  <si>
    <r>
      <rPr>
        <i/>
        <sz val="10"/>
        <rFont val="Century"/>
        <family val="1"/>
      </rPr>
      <t>T</t>
    </r>
    <r>
      <rPr>
        <vertAlign val="subscript"/>
        <sz val="10"/>
        <rFont val="Century"/>
        <family val="1"/>
      </rPr>
      <t>c</t>
    </r>
    <r>
      <rPr>
        <sz val="10"/>
        <rFont val="Century"/>
        <family val="1"/>
      </rPr>
      <t xml:space="preserve"> = </t>
    </r>
    <phoneticPr fontId="3"/>
  </si>
  <si>
    <t>（min/回）</t>
    <rPh sb="5" eb="6">
      <t>カイ</t>
    </rPh>
    <phoneticPr fontId="3"/>
  </si>
  <si>
    <r>
      <t>M</t>
    </r>
    <r>
      <rPr>
        <vertAlign val="subscript"/>
        <sz val="10"/>
        <rFont val="Century"/>
        <family val="1"/>
      </rPr>
      <t>s</t>
    </r>
    <r>
      <rPr>
        <sz val="10"/>
        <rFont val="Century"/>
        <family val="1"/>
      </rPr>
      <t xml:space="preserve"> = </t>
    </r>
    <phoneticPr fontId="3"/>
  </si>
  <si>
    <r>
      <t>P</t>
    </r>
    <r>
      <rPr>
        <vertAlign val="subscript"/>
        <sz val="10"/>
        <rFont val="Century"/>
        <family val="1"/>
      </rPr>
      <t>t</t>
    </r>
    <r>
      <rPr>
        <sz val="10"/>
        <rFont val="Century"/>
        <family val="1"/>
      </rPr>
      <t xml:space="preserve"> = </t>
    </r>
    <phoneticPr fontId="3"/>
  </si>
  <si>
    <r>
      <t xml:space="preserve"> </t>
    </r>
    <r>
      <rPr>
        <i/>
        <sz val="10"/>
        <rFont val="Century"/>
        <family val="1"/>
      </rPr>
      <t>V</t>
    </r>
    <r>
      <rPr>
        <vertAlign val="subscript"/>
        <sz val="10"/>
        <rFont val="Century"/>
        <family val="1"/>
      </rPr>
      <t>m</t>
    </r>
    <r>
      <rPr>
        <sz val="10"/>
        <rFont val="Century"/>
        <family val="1"/>
      </rPr>
      <t>=</t>
    </r>
    <r>
      <rPr>
        <sz val="10"/>
        <rFont val="Times New Roman"/>
        <family val="1"/>
      </rPr>
      <t xml:space="preserve"> </t>
    </r>
    <phoneticPr fontId="3"/>
  </si>
  <si>
    <t>(kWh/回)</t>
    <phoneticPr fontId="3"/>
  </si>
  <si>
    <t>（回/日）</t>
    <rPh sb="1" eb="2">
      <t>カイ</t>
    </rPh>
    <rPh sb="3" eb="4">
      <t>ニチ</t>
    </rPh>
    <phoneticPr fontId="3"/>
  </si>
  <si>
    <t>（kWh/回）</t>
    <rPh sb="5" eb="6">
      <t>カイ</t>
    </rPh>
    <phoneticPr fontId="3"/>
  </si>
  <si>
    <t>①立上り時</t>
    <rPh sb="1" eb="3">
      <t>タチアガ</t>
    </rPh>
    <rPh sb="4" eb="5">
      <t>ジ</t>
    </rPh>
    <phoneticPr fontId="3"/>
  </si>
  <si>
    <t>②調理時</t>
    <rPh sb="1" eb="3">
      <t>チョウリ</t>
    </rPh>
    <rPh sb="3" eb="4">
      <t>ジ</t>
    </rPh>
    <phoneticPr fontId="3"/>
  </si>
  <si>
    <t>③待機時</t>
    <rPh sb="1" eb="3">
      <t>タイキ</t>
    </rPh>
    <rPh sb="3" eb="4">
      <t>ジ</t>
    </rPh>
    <phoneticPr fontId="3"/>
  </si>
  <si>
    <r>
      <t>V</t>
    </r>
    <r>
      <rPr>
        <vertAlign val="subscript"/>
        <sz val="10"/>
        <rFont val="Century"/>
        <family val="1"/>
      </rPr>
      <t>m</t>
    </r>
    <r>
      <rPr>
        <sz val="10"/>
        <rFont val="Century"/>
        <family val="1"/>
      </rPr>
      <t xml:space="preserve"> = </t>
    </r>
    <phoneticPr fontId="3"/>
  </si>
  <si>
    <t xml:space="preserve"> </t>
    <phoneticPr fontId="3"/>
  </si>
  <si>
    <t>立上り時熱効率</t>
    <rPh sb="0" eb="2">
      <t>タチアガ</t>
    </rPh>
    <rPh sb="3" eb="4">
      <t>ジ</t>
    </rPh>
    <rPh sb="4" eb="5">
      <t>ネツ</t>
    </rPh>
    <rPh sb="5" eb="7">
      <t>コウリツ</t>
    </rPh>
    <phoneticPr fontId="3"/>
  </si>
  <si>
    <r>
      <rPr>
        <i/>
        <sz val="10"/>
        <rFont val="Century"/>
        <family val="1"/>
      </rPr>
      <t>M</t>
    </r>
    <r>
      <rPr>
        <vertAlign val="subscript"/>
        <sz val="10"/>
        <rFont val="Century"/>
        <family val="1"/>
      </rPr>
      <t xml:space="preserve">s </t>
    </r>
    <r>
      <rPr>
        <sz val="10"/>
        <rFont val="ＭＳ Ｐゴシック"/>
        <family val="3"/>
        <charset val="128"/>
      </rPr>
      <t>: 加熱に用いる水の重量[kg]</t>
    </r>
    <phoneticPr fontId="3"/>
  </si>
  <si>
    <r>
      <rPr>
        <i/>
        <sz val="10"/>
        <rFont val="Symbol"/>
        <family val="1"/>
        <charset val="2"/>
      </rPr>
      <t>q</t>
    </r>
    <r>
      <rPr>
        <vertAlign val="subscript"/>
        <sz val="10"/>
        <rFont val="Century"/>
        <family val="1"/>
      </rPr>
      <t xml:space="preserve">s </t>
    </r>
    <r>
      <rPr>
        <sz val="10"/>
        <rFont val="ＭＳ Ｐゴシック"/>
        <family val="3"/>
        <charset val="128"/>
      </rPr>
      <t>: 加熱に用いる水の初温[℃]</t>
    </r>
    <phoneticPr fontId="3"/>
  </si>
  <si>
    <r>
      <rPr>
        <i/>
        <sz val="10"/>
        <rFont val="Symbol"/>
        <family val="1"/>
        <charset val="2"/>
      </rPr>
      <t>q</t>
    </r>
    <r>
      <rPr>
        <vertAlign val="subscript"/>
        <sz val="10"/>
        <rFont val="Century"/>
        <family val="1"/>
      </rPr>
      <t>f</t>
    </r>
    <r>
      <rPr>
        <sz val="10"/>
        <rFont val="ＭＳ Ｐゴシック"/>
        <family val="3"/>
        <charset val="128"/>
      </rPr>
      <t xml:space="preserve"> : 加熱された水の最終温度[℃]</t>
    </r>
    <phoneticPr fontId="3"/>
  </si>
  <si>
    <r>
      <rPr>
        <i/>
        <sz val="10"/>
        <rFont val="Symbol"/>
        <family val="1"/>
        <charset val="2"/>
      </rPr>
      <t>h</t>
    </r>
    <r>
      <rPr>
        <vertAlign val="subscript"/>
        <sz val="10"/>
        <rFont val="Century"/>
        <family val="1"/>
      </rPr>
      <t xml:space="preserve">s </t>
    </r>
    <r>
      <rPr>
        <sz val="10"/>
        <rFont val="ＭＳ Ｐゴシック"/>
        <family val="3"/>
        <charset val="128"/>
      </rPr>
      <t>: 立上り時熱効率[%]</t>
    </r>
    <phoneticPr fontId="3"/>
  </si>
  <si>
    <r>
      <rPr>
        <i/>
        <sz val="10"/>
        <rFont val="Century"/>
        <family val="1"/>
      </rPr>
      <t>T</t>
    </r>
    <r>
      <rPr>
        <vertAlign val="subscript"/>
        <sz val="10"/>
        <rFont val="Century"/>
        <family val="1"/>
      </rPr>
      <t xml:space="preserve">c </t>
    </r>
    <r>
      <rPr>
        <sz val="10"/>
        <rFont val="ＭＳ Ｐゴシック"/>
        <family val="3"/>
        <charset val="128"/>
      </rPr>
      <t>: 調理に要した時間[min/回]</t>
    </r>
    <rPh sb="5" eb="7">
      <t>チョウリ</t>
    </rPh>
    <rPh sb="8" eb="9">
      <t>ヨウ</t>
    </rPh>
    <rPh sb="18" eb="19">
      <t>カイ</t>
    </rPh>
    <phoneticPr fontId="3"/>
  </si>
  <si>
    <r>
      <rPr>
        <i/>
        <sz val="14"/>
        <rFont val="Symbol"/>
        <family val="1"/>
        <charset val="2"/>
      </rPr>
      <t>h</t>
    </r>
    <r>
      <rPr>
        <vertAlign val="subscript"/>
        <sz val="14"/>
        <rFont val="Century"/>
        <family val="1"/>
      </rPr>
      <t>s</t>
    </r>
    <phoneticPr fontId="3"/>
  </si>
  <si>
    <t>（㎏）</t>
    <phoneticPr fontId="3"/>
  </si>
  <si>
    <t xml:space="preserve"> (℃）</t>
    <phoneticPr fontId="3"/>
  </si>
  <si>
    <t>（kWh）</t>
    <phoneticPr fontId="3"/>
  </si>
  <si>
    <t>（％）</t>
    <phoneticPr fontId="3"/>
  </si>
  <si>
    <r>
      <rPr>
        <i/>
        <sz val="14"/>
        <rFont val="Symbol"/>
        <family val="1"/>
        <charset val="2"/>
      </rPr>
      <t>h</t>
    </r>
    <r>
      <rPr>
        <vertAlign val="subscript"/>
        <sz val="14"/>
        <rFont val="Century"/>
        <family val="1"/>
      </rPr>
      <t xml:space="preserve">s </t>
    </r>
    <r>
      <rPr>
        <sz val="10"/>
        <rFont val="ＭＳ Ｐゴシック"/>
        <family val="3"/>
        <charset val="128"/>
      </rPr>
      <t xml:space="preserve">平均値 = </t>
    </r>
    <rPh sb="3" eb="6">
      <t>ヘイキンチ</t>
    </rPh>
    <phoneticPr fontId="3"/>
  </si>
  <si>
    <t>（kg）</t>
    <phoneticPr fontId="3"/>
  </si>
  <si>
    <t>特に規定しない。</t>
    <phoneticPr fontId="3"/>
  </si>
  <si>
    <t>(kWh/kg)</t>
    <phoneticPr fontId="3"/>
  </si>
  <si>
    <r>
      <rPr>
        <i/>
        <sz val="10"/>
        <rFont val="Century"/>
        <family val="1"/>
      </rPr>
      <t>P</t>
    </r>
    <r>
      <rPr>
        <vertAlign val="subscript"/>
        <sz val="10"/>
        <rFont val="Century"/>
        <family val="1"/>
      </rPr>
      <t xml:space="preserve">t </t>
    </r>
    <r>
      <rPr>
        <sz val="10"/>
        <rFont val="ＭＳ Ｐゴシック"/>
        <family val="3"/>
        <charset val="128"/>
      </rPr>
      <t>: 消費電力量[kWh]</t>
    </r>
    <phoneticPr fontId="3"/>
  </si>
  <si>
    <t>（℃）</t>
    <phoneticPr fontId="3"/>
  </si>
  <si>
    <t xml:space="preserve">加水量[kg] = </t>
    <phoneticPr fontId="3"/>
  </si>
  <si>
    <t xml:space="preserve">炊き上がり重量[kg] = </t>
    <phoneticPr fontId="3"/>
  </si>
  <si>
    <t>調理回数を想定した日あたり消費電力量を計算する。</t>
    <rPh sb="5" eb="7">
      <t>ソウテイ</t>
    </rPh>
    <rPh sb="19" eb="21">
      <t>ケイサン</t>
    </rPh>
    <phoneticPr fontId="3"/>
  </si>
  <si>
    <t>（kJ/kg℃）</t>
    <phoneticPr fontId="3"/>
  </si>
  <si>
    <t>調理試験写真</t>
    <rPh sb="0" eb="2">
      <t>チョウリ</t>
    </rPh>
    <rPh sb="2" eb="4">
      <t>シケン</t>
    </rPh>
    <rPh sb="4" eb="6">
      <t>シャシン</t>
    </rPh>
    <phoneticPr fontId="3"/>
  </si>
  <si>
    <t>規定なし</t>
    <phoneticPr fontId="3"/>
  </si>
  <si>
    <t>②調理時</t>
    <phoneticPr fontId="3"/>
  </si>
  <si>
    <r>
      <rPr>
        <i/>
        <sz val="10"/>
        <rFont val="Century"/>
        <family val="1"/>
      </rPr>
      <t>V</t>
    </r>
    <r>
      <rPr>
        <vertAlign val="subscript"/>
        <sz val="10"/>
        <rFont val="Century"/>
        <family val="1"/>
      </rPr>
      <t>c</t>
    </r>
    <r>
      <rPr>
        <sz val="10"/>
        <rFont val="ＭＳ Ｐゴシック"/>
        <family val="3"/>
        <charset val="128"/>
      </rPr>
      <t xml:space="preserve"> : 連続調理能力[kg/h]</t>
    </r>
    <rPh sb="5" eb="7">
      <t>レンゾク</t>
    </rPh>
    <rPh sb="7" eb="9">
      <t>チョウリ</t>
    </rPh>
    <rPh sb="9" eb="11">
      <t>ノウリョク</t>
    </rPh>
    <phoneticPr fontId="3"/>
  </si>
  <si>
    <t>釜数</t>
    <rPh sb="0" eb="1">
      <t>カマ</t>
    </rPh>
    <rPh sb="1" eb="2">
      <t>スウ</t>
    </rPh>
    <phoneticPr fontId="3"/>
  </si>
  <si>
    <t>外形寸法(mm)</t>
    <rPh sb="0" eb="2">
      <t>ガイケイ</t>
    </rPh>
    <rPh sb="2" eb="4">
      <t>スンポウ</t>
    </rPh>
    <phoneticPr fontId="3"/>
  </si>
  <si>
    <t>誘導加熱式</t>
    <rPh sb="0" eb="2">
      <t>ユウドウ</t>
    </rPh>
    <rPh sb="2" eb="4">
      <t>カネツ</t>
    </rPh>
    <rPh sb="4" eb="5">
      <t>シキ</t>
    </rPh>
    <phoneticPr fontId="3"/>
  </si>
  <si>
    <t>ヒータ加熱式</t>
    <rPh sb="3" eb="5">
      <t>カネツ</t>
    </rPh>
    <rPh sb="5" eb="6">
      <t>シキ</t>
    </rPh>
    <phoneticPr fontId="3"/>
  </si>
  <si>
    <t xml:space="preserve">浸漬開始時の釜の水温[℃] = </t>
    <rPh sb="0" eb="2">
      <t>シンセキ</t>
    </rPh>
    <rPh sb="2" eb="4">
      <t>カイシ</t>
    </rPh>
    <rPh sb="4" eb="5">
      <t>ジ</t>
    </rPh>
    <rPh sb="6" eb="7">
      <t>カマ</t>
    </rPh>
    <rPh sb="8" eb="10">
      <t>スイオン</t>
    </rPh>
    <phoneticPr fontId="3"/>
  </si>
  <si>
    <t>(H)</t>
    <phoneticPr fontId="3"/>
  </si>
  <si>
    <t>(kW)</t>
    <phoneticPr fontId="3"/>
  </si>
  <si>
    <t>(㎏)</t>
    <phoneticPr fontId="3"/>
  </si>
  <si>
    <r>
      <rPr>
        <i/>
        <sz val="10"/>
        <rFont val="Century"/>
        <family val="1"/>
      </rPr>
      <t>V</t>
    </r>
    <r>
      <rPr>
        <vertAlign val="subscript"/>
        <sz val="10"/>
        <rFont val="Century"/>
        <family val="1"/>
      </rPr>
      <t>c</t>
    </r>
    <r>
      <rPr>
        <sz val="10"/>
        <rFont val="ＭＳ Ｐゴシック"/>
        <family val="3"/>
        <charset val="128"/>
      </rPr>
      <t xml:space="preserve"> = </t>
    </r>
    <phoneticPr fontId="3"/>
  </si>
  <si>
    <t>(kg/h）</t>
  </si>
  <si>
    <r>
      <rPr>
        <i/>
        <sz val="12"/>
        <rFont val="Century"/>
        <family val="1"/>
      </rPr>
      <t>P</t>
    </r>
    <r>
      <rPr>
        <vertAlign val="subscript"/>
        <sz val="12"/>
        <rFont val="Century"/>
        <family val="1"/>
      </rPr>
      <t>c</t>
    </r>
    <r>
      <rPr>
        <sz val="10"/>
        <rFont val="Century"/>
        <family val="1"/>
      </rPr>
      <t xml:space="preserve"> = </t>
    </r>
    <phoneticPr fontId="3"/>
  </si>
  <si>
    <t>気圧
(hPa)</t>
    <rPh sb="0" eb="1">
      <t>キ</t>
    </rPh>
    <rPh sb="1" eb="2">
      <t>アツ</t>
    </rPh>
    <phoneticPr fontId="3"/>
  </si>
  <si>
    <t>2.熱効率</t>
    <phoneticPr fontId="3"/>
  </si>
  <si>
    <t>3.立上り性能</t>
    <phoneticPr fontId="3"/>
  </si>
  <si>
    <t>4.調理能力</t>
    <phoneticPr fontId="3"/>
  </si>
  <si>
    <t>5.消費
　電力量</t>
    <phoneticPr fontId="3"/>
  </si>
  <si>
    <t>試験機器の最大消費電力</t>
    <rPh sb="0" eb="2">
      <t>シケン</t>
    </rPh>
    <rPh sb="2" eb="4">
      <t>キキ</t>
    </rPh>
    <rPh sb="5" eb="7">
      <t>サイダイ</t>
    </rPh>
    <rPh sb="7" eb="9">
      <t>ショウヒ</t>
    </rPh>
    <rPh sb="9" eb="11">
      <t>デンリョク</t>
    </rPh>
    <phoneticPr fontId="3"/>
  </si>
  <si>
    <r>
      <rPr>
        <i/>
        <sz val="10"/>
        <rFont val="Century"/>
        <family val="1"/>
      </rPr>
      <t>p</t>
    </r>
    <r>
      <rPr>
        <vertAlign val="subscript"/>
        <sz val="10"/>
        <rFont val="Century"/>
        <family val="1"/>
      </rPr>
      <t>x</t>
    </r>
    <r>
      <rPr>
        <sz val="10"/>
        <rFont val="ＭＳ Ｐゴシック"/>
        <family val="3"/>
        <charset val="128"/>
      </rPr>
      <t xml:space="preserve"> =</t>
    </r>
    <phoneticPr fontId="3"/>
  </si>
  <si>
    <t>（小数点以下3位）</t>
    <rPh sb="1" eb="4">
      <t>ショウスウテン</t>
    </rPh>
    <rPh sb="4" eb="6">
      <t>イカ</t>
    </rPh>
    <rPh sb="7" eb="8">
      <t>イ</t>
    </rPh>
    <phoneticPr fontId="3"/>
  </si>
  <si>
    <r>
      <rPr>
        <i/>
        <sz val="10"/>
        <rFont val="Century"/>
        <family val="1"/>
      </rPr>
      <t>p</t>
    </r>
    <r>
      <rPr>
        <vertAlign val="subscript"/>
        <sz val="10"/>
        <rFont val="Century"/>
        <family val="1"/>
      </rPr>
      <t>r</t>
    </r>
    <r>
      <rPr>
        <sz val="10"/>
        <rFont val="ＭＳ Ｐゴシック"/>
        <family val="3"/>
        <charset val="128"/>
      </rPr>
      <t xml:space="preserve"> ： 定格消費電力[kW]</t>
    </r>
    <phoneticPr fontId="3"/>
  </si>
  <si>
    <r>
      <rPr>
        <i/>
        <sz val="10"/>
        <rFont val="Century"/>
        <family val="1"/>
      </rPr>
      <t>p</t>
    </r>
    <r>
      <rPr>
        <vertAlign val="subscript"/>
        <sz val="10"/>
        <rFont val="Century"/>
        <family val="1"/>
      </rPr>
      <t>r</t>
    </r>
    <r>
      <rPr>
        <sz val="10"/>
        <rFont val="ＭＳ Ｐゴシック"/>
        <family val="3"/>
        <charset val="128"/>
      </rPr>
      <t xml:space="preserve"> =  </t>
    </r>
    <phoneticPr fontId="3"/>
  </si>
  <si>
    <r>
      <rPr>
        <i/>
        <sz val="10"/>
        <rFont val="Century"/>
        <family val="1"/>
      </rPr>
      <t>ε</t>
    </r>
    <r>
      <rPr>
        <vertAlign val="subscript"/>
        <sz val="10"/>
        <rFont val="Century"/>
        <family val="1"/>
      </rPr>
      <t>p</t>
    </r>
    <r>
      <rPr>
        <sz val="10"/>
        <rFont val="ＭＳ Ｐゴシック"/>
        <family val="3"/>
        <charset val="128"/>
      </rPr>
      <t xml:space="preserve"> =</t>
    </r>
    <phoneticPr fontId="3"/>
  </si>
  <si>
    <t>(%)</t>
    <phoneticPr fontId="3"/>
  </si>
  <si>
    <t>測定写真</t>
    <rPh sb="0" eb="2">
      <t>ソクテイ</t>
    </rPh>
    <rPh sb="2" eb="4">
      <t>シャシン</t>
    </rPh>
    <phoneticPr fontId="3"/>
  </si>
  <si>
    <t>最大消費電力測定グラフ</t>
    <rPh sb="0" eb="2">
      <t>サイダイ</t>
    </rPh>
    <rPh sb="2" eb="4">
      <t>ショウヒ</t>
    </rPh>
    <rPh sb="4" eb="6">
      <t>デンリョク</t>
    </rPh>
    <rPh sb="6" eb="8">
      <t>ソクテイ</t>
    </rPh>
    <phoneticPr fontId="3"/>
  </si>
  <si>
    <t>1.定格消費電力</t>
    <rPh sb="2" eb="4">
      <t>テイカク</t>
    </rPh>
    <rPh sb="4" eb="6">
      <t>ショウヒ</t>
    </rPh>
    <rPh sb="6" eb="8">
      <t>デンリョク</t>
    </rPh>
    <phoneticPr fontId="3"/>
  </si>
  <si>
    <r>
      <rPr>
        <i/>
        <sz val="14"/>
        <rFont val="Century"/>
        <family val="1"/>
      </rPr>
      <t>p</t>
    </r>
    <r>
      <rPr>
        <vertAlign val="subscript"/>
        <sz val="14"/>
        <rFont val="Century"/>
        <family val="1"/>
      </rPr>
      <t>r</t>
    </r>
    <phoneticPr fontId="3"/>
  </si>
  <si>
    <t>（ｋW）</t>
  </si>
  <si>
    <t>消費電力の許容差</t>
    <rPh sb="0" eb="2">
      <t>ショウヒ</t>
    </rPh>
    <rPh sb="2" eb="4">
      <t>デンリョク</t>
    </rPh>
    <rPh sb="5" eb="7">
      <t>キョヨウ</t>
    </rPh>
    <rPh sb="7" eb="8">
      <t>サ</t>
    </rPh>
    <phoneticPr fontId="3"/>
  </si>
  <si>
    <t>（kg/回）</t>
    <rPh sb="4" eb="5">
      <t>カイ</t>
    </rPh>
    <phoneticPr fontId="3"/>
  </si>
  <si>
    <r>
      <t>P</t>
    </r>
    <r>
      <rPr>
        <vertAlign val="subscript"/>
        <sz val="10"/>
        <rFont val="Century"/>
        <family val="1"/>
      </rPr>
      <t xml:space="preserve">c </t>
    </r>
    <r>
      <rPr>
        <sz val="10"/>
        <rFont val="ＭＳ Ｐゴシック"/>
        <family val="3"/>
        <charset val="128"/>
      </rPr>
      <t>: 消費電力量[kWh/回]</t>
    </r>
    <rPh sb="5" eb="7">
      <t>ショウヒ</t>
    </rPh>
    <rPh sb="7" eb="9">
      <t>デンリョク</t>
    </rPh>
    <rPh sb="9" eb="10">
      <t>リョウ</t>
    </rPh>
    <phoneticPr fontId="3"/>
  </si>
  <si>
    <t>（kWh/回）</t>
    <phoneticPr fontId="3"/>
  </si>
  <si>
    <r>
      <t>P</t>
    </r>
    <r>
      <rPr>
        <vertAlign val="subscript"/>
        <sz val="10"/>
        <rFont val="Century"/>
        <family val="1"/>
      </rPr>
      <t xml:space="preserve">c </t>
    </r>
    <r>
      <rPr>
        <sz val="10"/>
        <rFont val="ＭＳ Ｐゴシック"/>
        <family val="3"/>
        <charset val="128"/>
      </rPr>
      <t>：消費電力量[kWh/回]</t>
    </r>
    <rPh sb="4" eb="6">
      <t>ショウヒ</t>
    </rPh>
    <rPh sb="6" eb="8">
      <t>デンリョク</t>
    </rPh>
    <rPh sb="8" eb="9">
      <t>リョウ</t>
    </rPh>
    <rPh sb="14" eb="15">
      <t>カイ</t>
    </rPh>
    <phoneticPr fontId="3"/>
  </si>
  <si>
    <r>
      <rPr>
        <i/>
        <sz val="10"/>
        <rFont val="Century"/>
        <family val="1"/>
      </rPr>
      <t>V</t>
    </r>
    <r>
      <rPr>
        <vertAlign val="subscript"/>
        <sz val="10"/>
        <rFont val="Century"/>
        <family val="1"/>
      </rPr>
      <t xml:space="preserve">m </t>
    </r>
    <r>
      <rPr>
        <sz val="10"/>
        <rFont val="ＭＳ Ｐゴシック"/>
        <family val="3"/>
        <charset val="128"/>
      </rPr>
      <t>: 最大調理量[kg/回]</t>
    </r>
    <rPh sb="5" eb="7">
      <t>サイダイ</t>
    </rPh>
    <rPh sb="7" eb="9">
      <t>チョウリ</t>
    </rPh>
    <rPh sb="9" eb="10">
      <t>リョウ</t>
    </rPh>
    <rPh sb="14" eb="15">
      <t>カイ</t>
    </rPh>
    <phoneticPr fontId="3"/>
  </si>
  <si>
    <t>(kg/回)</t>
    <rPh sb="4" eb="5">
      <t>カイ</t>
    </rPh>
    <phoneticPr fontId="3"/>
  </si>
  <si>
    <t>セールス
ポイント等</t>
    <rPh sb="9" eb="10">
      <t>トウ</t>
    </rPh>
    <phoneticPr fontId="3"/>
  </si>
  <si>
    <t>１ｋｇあたりの
消費電力量</t>
    <rPh sb="8" eb="10">
      <t>ショウヒ</t>
    </rPh>
    <rPh sb="10" eb="12">
      <t>デンリョク</t>
    </rPh>
    <rPh sb="12" eb="13">
      <t>リョウ</t>
    </rPh>
    <phoneticPr fontId="3"/>
  </si>
  <si>
    <t>立体炊飯器、小型炊飯器(選択してください)</t>
  </si>
  <si>
    <r>
      <rPr>
        <i/>
        <sz val="10"/>
        <rFont val="Century"/>
        <family val="1"/>
      </rPr>
      <t>ε</t>
    </r>
    <r>
      <rPr>
        <vertAlign val="subscript"/>
        <sz val="10"/>
        <rFont val="Century"/>
        <family val="1"/>
      </rPr>
      <t xml:space="preserve">p </t>
    </r>
    <r>
      <rPr>
        <sz val="10"/>
        <rFont val="ＭＳ Ｐゴシック"/>
        <family val="3"/>
        <charset val="128"/>
      </rPr>
      <t>：</t>
    </r>
    <r>
      <rPr>
        <sz val="10"/>
        <rFont val="Century"/>
        <family val="1"/>
      </rPr>
      <t xml:space="preserve"> </t>
    </r>
    <r>
      <rPr>
        <sz val="10"/>
        <rFont val="ＭＳ Ｐゴシック"/>
        <family val="3"/>
        <charset val="128"/>
      </rPr>
      <t xml:space="preserve">試験機器の最大消費電力と
</t>
    </r>
    <r>
      <rPr>
        <sz val="10"/>
        <rFont val="Century"/>
        <family val="1"/>
      </rPr>
      <t xml:space="preserve">                              </t>
    </r>
    <r>
      <rPr>
        <sz val="10"/>
        <rFont val="ＭＳ Ｐゴシック"/>
        <family val="3"/>
        <charset val="128"/>
      </rPr>
      <t>定格消費電力の差</t>
    </r>
    <rPh sb="10" eb="12">
      <t>サイダイ</t>
    </rPh>
    <rPh sb="12" eb="14">
      <t>ショウヒ</t>
    </rPh>
    <rPh sb="14" eb="16">
      <t>デンリョク</t>
    </rPh>
    <rPh sb="48" eb="50">
      <t>テイカク</t>
    </rPh>
    <rPh sb="50" eb="52">
      <t>ショウヒ</t>
    </rPh>
    <rPh sb="52" eb="53">
      <t>デン</t>
    </rPh>
    <rPh sb="53" eb="54">
      <t>リョク</t>
    </rPh>
    <rPh sb="55" eb="56">
      <t>サ</t>
    </rPh>
    <phoneticPr fontId="3"/>
  </si>
  <si>
    <t>④日あたり（回数想定）</t>
    <rPh sb="1" eb="2">
      <t>ニチ</t>
    </rPh>
    <rPh sb="6" eb="8">
      <t>カイスウ</t>
    </rPh>
    <rPh sb="8" eb="10">
      <t>ソウテイ</t>
    </rPh>
    <phoneticPr fontId="3"/>
  </si>
  <si>
    <t>④日あたり</t>
    <rPh sb="1" eb="2">
      <t>ニチ</t>
    </rPh>
    <phoneticPr fontId="3"/>
  </si>
  <si>
    <r>
      <rPr>
        <i/>
        <sz val="14"/>
        <rFont val="Cambria"/>
        <family val="1"/>
      </rPr>
      <t>Q</t>
    </r>
    <r>
      <rPr>
        <vertAlign val="subscript"/>
        <sz val="14"/>
        <rFont val="Century"/>
        <family val="1"/>
      </rPr>
      <t>c</t>
    </r>
    <phoneticPr fontId="3"/>
  </si>
  <si>
    <r>
      <rPr>
        <i/>
        <sz val="14"/>
        <rFont val="Cambria"/>
        <family val="1"/>
      </rPr>
      <t>Q</t>
    </r>
    <r>
      <rPr>
        <vertAlign val="subscript"/>
        <sz val="14"/>
        <rFont val="Century"/>
        <family val="1"/>
      </rPr>
      <t>cW</t>
    </r>
    <phoneticPr fontId="3"/>
  </si>
  <si>
    <r>
      <rPr>
        <i/>
        <sz val="14"/>
        <rFont val="Cambria"/>
        <family val="1"/>
      </rPr>
      <t>Q</t>
    </r>
    <r>
      <rPr>
        <vertAlign val="subscript"/>
        <sz val="14"/>
        <rFont val="Century"/>
        <family val="1"/>
      </rPr>
      <t>dN</t>
    </r>
    <phoneticPr fontId="3"/>
  </si>
  <si>
    <r>
      <rPr>
        <sz val="10"/>
        <rFont val="ＭＳ Ｐゴシック"/>
        <family val="3"/>
        <charset val="128"/>
      </rPr>
      <t>　試験機器の最大消費電力と定格消費電力の差</t>
    </r>
    <r>
      <rPr>
        <i/>
        <sz val="10"/>
        <rFont val="Century"/>
        <family val="1"/>
      </rPr>
      <t>ε</t>
    </r>
    <r>
      <rPr>
        <vertAlign val="subscript"/>
        <sz val="10"/>
        <rFont val="Century"/>
        <family val="1"/>
      </rPr>
      <t>p</t>
    </r>
    <r>
      <rPr>
        <sz val="10"/>
        <rFont val="Century"/>
        <family val="1"/>
      </rPr>
      <t xml:space="preserve">[%] </t>
    </r>
    <r>
      <rPr>
        <sz val="10"/>
        <rFont val="ＭＳ Ｐゴシック"/>
        <family val="3"/>
        <charset val="128"/>
      </rPr>
      <t>が消費電力の許容差に適合するように、定格消費電力</t>
    </r>
    <r>
      <rPr>
        <i/>
        <sz val="10"/>
        <rFont val="Century"/>
        <family val="1"/>
      </rPr>
      <t>p</t>
    </r>
    <r>
      <rPr>
        <vertAlign val="subscript"/>
        <sz val="10"/>
        <rFont val="Century"/>
        <family val="1"/>
      </rPr>
      <t>r</t>
    </r>
    <r>
      <rPr>
        <sz val="10"/>
        <rFont val="Century"/>
        <family val="1"/>
      </rPr>
      <t xml:space="preserve">[kW] </t>
    </r>
    <r>
      <rPr>
        <sz val="10"/>
        <rFont val="ＭＳ Ｐゴシック"/>
        <family val="3"/>
        <charset val="128"/>
      </rPr>
      <t>を定める。</t>
    </r>
    <phoneticPr fontId="3"/>
  </si>
  <si>
    <r>
      <rPr>
        <i/>
        <sz val="10"/>
        <rFont val="Century"/>
        <family val="1"/>
      </rPr>
      <t xml:space="preserve">C </t>
    </r>
    <r>
      <rPr>
        <sz val="10"/>
        <rFont val="Century"/>
        <family val="1"/>
      </rPr>
      <t xml:space="preserve">: </t>
    </r>
    <r>
      <rPr>
        <sz val="10"/>
        <rFont val="ＭＳ Ｐゴシック"/>
        <family val="3"/>
        <charset val="128"/>
      </rPr>
      <t>水の比熱</t>
    </r>
    <r>
      <rPr>
        <sz val="10"/>
        <rFont val="Century"/>
        <family val="1"/>
      </rPr>
      <t xml:space="preserve"> 4.19kJ/kg </t>
    </r>
    <r>
      <rPr>
        <sz val="10"/>
        <rFont val="ＭＳ Ｐゴシック"/>
        <family val="3"/>
        <charset val="128"/>
      </rPr>
      <t>℃</t>
    </r>
    <phoneticPr fontId="3"/>
  </si>
  <si>
    <r>
      <rPr>
        <i/>
        <sz val="10"/>
        <rFont val="Cambria"/>
        <family val="1"/>
      </rPr>
      <t>n</t>
    </r>
    <r>
      <rPr>
        <vertAlign val="subscript"/>
        <sz val="10"/>
        <rFont val="Century"/>
        <family val="1"/>
      </rPr>
      <t xml:space="preserve">d </t>
    </r>
    <r>
      <rPr>
        <sz val="10"/>
        <rFont val="Century"/>
        <family val="1"/>
      </rPr>
      <t xml:space="preserve">: </t>
    </r>
    <r>
      <rPr>
        <sz val="10"/>
        <rFont val="ＭＳ Ｐゴシック"/>
        <family val="3"/>
        <charset val="128"/>
      </rPr>
      <t>調理回数</t>
    </r>
    <r>
      <rPr>
        <sz val="10"/>
        <rFont val="Century"/>
        <family val="1"/>
      </rPr>
      <t>[</t>
    </r>
    <r>
      <rPr>
        <sz val="10"/>
        <rFont val="ＭＳ Ｐゴシック"/>
        <family val="3"/>
        <charset val="128"/>
      </rPr>
      <t>回</t>
    </r>
    <r>
      <rPr>
        <sz val="10"/>
        <rFont val="Century"/>
        <family val="1"/>
      </rPr>
      <t>/</t>
    </r>
    <r>
      <rPr>
        <sz val="10"/>
        <rFont val="ＭＳ Ｐゴシック"/>
        <family val="3"/>
        <charset val="128"/>
      </rPr>
      <t>日</t>
    </r>
    <r>
      <rPr>
        <sz val="10"/>
        <rFont val="Century"/>
        <family val="1"/>
      </rPr>
      <t xml:space="preserve">] </t>
    </r>
    <r>
      <rPr>
        <sz val="10"/>
        <rFont val="ＭＳ Ｐゴシック"/>
        <family val="3"/>
        <charset val="128"/>
      </rPr>
      <t>　標準値は</t>
    </r>
    <r>
      <rPr>
        <sz val="10"/>
        <rFont val="Century"/>
        <family val="1"/>
      </rPr>
      <t>1</t>
    </r>
    <r>
      <rPr>
        <sz val="10"/>
        <rFont val="ＭＳ Ｐゴシック"/>
        <family val="3"/>
        <charset val="128"/>
      </rPr>
      <t>回</t>
    </r>
    <r>
      <rPr>
        <sz val="10"/>
        <rFont val="Century"/>
        <family val="1"/>
      </rPr>
      <t>/</t>
    </r>
    <r>
      <rPr>
        <sz val="10"/>
        <rFont val="ＭＳ Ｐゴシック"/>
        <family val="3"/>
        <charset val="128"/>
      </rPr>
      <t>日</t>
    </r>
    <rPh sb="7" eb="9">
      <t>カイスウ</t>
    </rPh>
    <rPh sb="10" eb="11">
      <t>カイ</t>
    </rPh>
    <rPh sb="21" eb="22">
      <t>カイ</t>
    </rPh>
    <phoneticPr fontId="3"/>
  </si>
  <si>
    <r>
      <rPr>
        <i/>
        <sz val="10"/>
        <rFont val="Cambria"/>
        <family val="1"/>
      </rPr>
      <t>Q</t>
    </r>
    <r>
      <rPr>
        <vertAlign val="subscript"/>
        <sz val="10"/>
        <rFont val="Century"/>
        <family val="1"/>
      </rPr>
      <t xml:space="preserve">c </t>
    </r>
    <r>
      <rPr>
        <sz val="10"/>
        <rFont val="ＭＳ Ｐゴシック"/>
        <family val="3"/>
        <charset val="128"/>
      </rPr>
      <t>: 調理時消費電力量[kWh/回]</t>
    </r>
    <rPh sb="18" eb="19">
      <t>カイ</t>
    </rPh>
    <phoneticPr fontId="3"/>
  </si>
  <si>
    <r>
      <rPr>
        <i/>
        <sz val="10"/>
        <rFont val="Cambria"/>
        <family val="1"/>
      </rPr>
      <t>Q</t>
    </r>
    <r>
      <rPr>
        <vertAlign val="subscript"/>
        <sz val="10"/>
        <rFont val="Century"/>
        <family val="1"/>
      </rPr>
      <t>cW</t>
    </r>
    <r>
      <rPr>
        <sz val="10"/>
        <rFont val="Century"/>
        <family val="1"/>
      </rPr>
      <t xml:space="preserve"> = </t>
    </r>
    <phoneticPr fontId="3"/>
  </si>
  <si>
    <r>
      <rPr>
        <i/>
        <sz val="10"/>
        <rFont val="Cambria"/>
        <family val="1"/>
      </rPr>
      <t>Q</t>
    </r>
    <r>
      <rPr>
        <vertAlign val="subscript"/>
        <sz val="10"/>
        <rFont val="Century"/>
        <family val="1"/>
      </rPr>
      <t>c</t>
    </r>
    <r>
      <rPr>
        <sz val="10"/>
        <rFont val="Century"/>
        <family val="1"/>
      </rPr>
      <t xml:space="preserve"> = </t>
    </r>
    <phoneticPr fontId="3"/>
  </si>
  <si>
    <r>
      <rPr>
        <i/>
        <sz val="10"/>
        <rFont val="Cambria"/>
        <family val="1"/>
      </rPr>
      <t>Q</t>
    </r>
    <r>
      <rPr>
        <vertAlign val="subscript"/>
        <sz val="10"/>
        <rFont val="Century"/>
        <family val="1"/>
      </rPr>
      <t>c</t>
    </r>
    <r>
      <rPr>
        <sz val="10"/>
        <rFont val="Century"/>
        <family val="1"/>
      </rPr>
      <t xml:space="preserve"> =</t>
    </r>
    <phoneticPr fontId="3"/>
  </si>
  <si>
    <r>
      <rPr>
        <i/>
        <sz val="14"/>
        <rFont val="Cambria"/>
        <family val="1"/>
      </rPr>
      <t>Q</t>
    </r>
    <r>
      <rPr>
        <vertAlign val="subscript"/>
        <sz val="14"/>
        <rFont val="Century"/>
        <family val="1"/>
      </rPr>
      <t>dN</t>
    </r>
    <r>
      <rPr>
        <sz val="12"/>
        <rFont val="Century"/>
        <family val="1"/>
      </rPr>
      <t xml:space="preserve"> = </t>
    </r>
    <phoneticPr fontId="3"/>
  </si>
  <si>
    <r>
      <rPr>
        <i/>
        <sz val="10"/>
        <rFont val="Cambria"/>
        <family val="1"/>
      </rPr>
      <t>Q</t>
    </r>
    <r>
      <rPr>
        <vertAlign val="subscript"/>
        <sz val="10"/>
        <rFont val="Century"/>
        <family val="1"/>
      </rPr>
      <t xml:space="preserve">dN </t>
    </r>
    <r>
      <rPr>
        <sz val="10"/>
        <rFont val="ＭＳ Ｐゴシック"/>
        <family val="3"/>
        <charset val="128"/>
      </rPr>
      <t>: 日あたり消費量力量（回数想定）[kWh/日]</t>
    </r>
    <phoneticPr fontId="3"/>
  </si>
  <si>
    <r>
      <rPr>
        <i/>
        <sz val="10"/>
        <rFont val="Cambria"/>
        <family val="1"/>
      </rPr>
      <t>Q</t>
    </r>
    <r>
      <rPr>
        <vertAlign val="subscript"/>
        <sz val="10"/>
        <rFont val="Century"/>
        <family val="1"/>
      </rPr>
      <t xml:space="preserve">cW </t>
    </r>
    <r>
      <rPr>
        <sz val="10"/>
        <rFont val="ＭＳ Ｐゴシック"/>
        <family val="3"/>
        <charset val="128"/>
      </rPr>
      <t>:</t>
    </r>
    <r>
      <rPr>
        <sz val="10"/>
        <rFont val="Century"/>
        <family val="1"/>
      </rPr>
      <t>1kg</t>
    </r>
    <r>
      <rPr>
        <sz val="10"/>
        <rFont val="ＭＳ Ｐゴシック"/>
        <family val="3"/>
        <charset val="128"/>
      </rPr>
      <t>あたりの調理時消費電力量[kWh/kg]</t>
    </r>
    <phoneticPr fontId="3"/>
  </si>
  <si>
    <r>
      <t>n</t>
    </r>
    <r>
      <rPr>
        <vertAlign val="subscript"/>
        <sz val="10"/>
        <rFont val="Cambria"/>
        <family val="1"/>
      </rPr>
      <t>d</t>
    </r>
    <r>
      <rPr>
        <sz val="10"/>
        <rFont val="Cambria"/>
        <family val="1"/>
      </rPr>
      <t xml:space="preserve"> = </t>
    </r>
    <phoneticPr fontId="3"/>
  </si>
  <si>
    <r>
      <t xml:space="preserve">1 </t>
    </r>
    <r>
      <rPr>
        <sz val="10"/>
        <rFont val="ＭＳ Ｐゴシック"/>
        <family val="3"/>
        <charset val="128"/>
      </rPr>
      <t>回目</t>
    </r>
    <rPh sb="2" eb="4">
      <t>カイメ</t>
    </rPh>
    <phoneticPr fontId="3"/>
  </si>
  <si>
    <r>
      <t xml:space="preserve">2 </t>
    </r>
    <r>
      <rPr>
        <sz val="10"/>
        <rFont val="ＭＳ Ｐゴシック"/>
        <family val="3"/>
        <charset val="128"/>
      </rPr>
      <t>回目</t>
    </r>
    <rPh sb="2" eb="4">
      <t>カイメ</t>
    </rPh>
    <phoneticPr fontId="3"/>
  </si>
  <si>
    <r>
      <rPr>
        <i/>
        <sz val="10"/>
        <rFont val="Century"/>
        <family val="1"/>
      </rPr>
      <t>p</t>
    </r>
    <r>
      <rPr>
        <vertAlign val="subscript"/>
        <sz val="10"/>
        <rFont val="Century"/>
        <family val="1"/>
      </rPr>
      <t>x</t>
    </r>
    <r>
      <rPr>
        <sz val="10"/>
        <rFont val="ＭＳ Ｐゴシック"/>
        <family val="3"/>
        <charset val="128"/>
      </rPr>
      <t xml:space="preserve"> ： 試験機器の最大消費電力[kW]</t>
    </r>
    <rPh sb="10" eb="12">
      <t>サイダイ</t>
    </rPh>
    <rPh sb="12" eb="14">
      <t>ショウヒ</t>
    </rPh>
    <rPh sb="14" eb="16">
      <t>デンリョク</t>
    </rPh>
    <phoneticPr fontId="3"/>
  </si>
  <si>
    <t>番号</t>
    <rPh sb="0" eb="2">
      <t>バンゴウ</t>
    </rPh>
    <phoneticPr fontId="3"/>
  </si>
  <si>
    <t>業務用厨房熱機器等性能測定結果　【電気機器】</t>
    <rPh sb="0" eb="3">
      <t>ギョウムヨウ</t>
    </rPh>
    <rPh sb="3" eb="5">
      <t>チュウボウ</t>
    </rPh>
    <rPh sb="5" eb="6">
      <t>ネツ</t>
    </rPh>
    <rPh sb="6" eb="9">
      <t>キキナド</t>
    </rPh>
    <rPh sb="9" eb="11">
      <t>セイノウ</t>
    </rPh>
    <rPh sb="11" eb="13">
      <t>ソクテイ</t>
    </rPh>
    <rPh sb="13" eb="15">
      <t>ケッカ</t>
    </rPh>
    <phoneticPr fontId="3"/>
  </si>
  <si>
    <t>性能測定
結　果</t>
    <rPh sb="0" eb="2">
      <t>セイノウ</t>
    </rPh>
    <rPh sb="2" eb="4">
      <t>ソクテイ</t>
    </rPh>
    <rPh sb="5" eb="6">
      <t>ケツ</t>
    </rPh>
    <rPh sb="7" eb="8">
      <t>カ</t>
    </rPh>
    <phoneticPr fontId="3"/>
  </si>
  <si>
    <t>品　目</t>
    <rPh sb="0" eb="1">
      <t>シナ</t>
    </rPh>
    <rPh sb="2" eb="3">
      <t>メ</t>
    </rPh>
    <phoneticPr fontId="3"/>
  </si>
  <si>
    <r>
      <rPr>
        <sz val="10"/>
        <rFont val="ＭＳ Ｐゴシック"/>
        <family val="3"/>
        <charset val="128"/>
      </rPr>
      <t>　製造者の表示する</t>
    </r>
    <r>
      <rPr>
        <sz val="10"/>
        <rFont val="Century"/>
        <family val="1"/>
      </rPr>
      <t>1</t>
    </r>
    <r>
      <rPr>
        <sz val="10"/>
        <rFont val="ＭＳ Ｐゴシック"/>
        <family val="3"/>
        <charset val="128"/>
      </rPr>
      <t>釜あたりの最大炊飯量の</t>
    </r>
    <r>
      <rPr>
        <sz val="10"/>
        <rFont val="Century"/>
        <family val="1"/>
      </rPr>
      <t xml:space="preserve">1.8 </t>
    </r>
    <r>
      <rPr>
        <sz val="10"/>
        <rFont val="ＭＳ Ｐゴシック"/>
        <family val="3"/>
        <charset val="128"/>
      </rPr>
      <t>倍の水を釜に入れ、釜のフタを閉め、室温になじませる。最大消費電力の測定では、標準的な白飯モードで加熱を始め、または、電気用品の技術上の基準を定める省令の解釈別表第八の平常温度上昇に規定された条件で加熱を始め、消費電力が一定になった時の値を試験機器の最大消費電力</t>
    </r>
    <r>
      <rPr>
        <sz val="10"/>
        <rFont val="Century"/>
        <family val="1"/>
      </rPr>
      <t xml:space="preserve"> </t>
    </r>
    <r>
      <rPr>
        <i/>
        <sz val="10"/>
        <rFont val="Century"/>
        <family val="1"/>
      </rPr>
      <t>p</t>
    </r>
    <r>
      <rPr>
        <vertAlign val="subscript"/>
        <sz val="10"/>
        <rFont val="Century"/>
        <family val="1"/>
      </rPr>
      <t>x</t>
    </r>
    <r>
      <rPr>
        <sz val="10"/>
        <rFont val="Century"/>
        <family val="1"/>
      </rPr>
      <t xml:space="preserve"> [kW] </t>
    </r>
    <r>
      <rPr>
        <sz val="10"/>
        <rFont val="ＭＳ Ｐゴシック"/>
        <family val="3"/>
        <charset val="128"/>
      </rPr>
      <t>とする。ただし、回路の切換えまたは発熱体の特性により、消費電力が段階的またはゆるやかに変化する場合には、その最大値とする。</t>
    </r>
    <rPh sb="51" eb="53">
      <t>サイダイ</t>
    </rPh>
    <rPh sb="53" eb="55">
      <t>ショウヒ</t>
    </rPh>
    <rPh sb="55" eb="57">
      <t>デンリョク</t>
    </rPh>
    <rPh sb="58" eb="60">
      <t>ソクテイ</t>
    </rPh>
    <rPh sb="154" eb="155">
      <t>リョク</t>
    </rPh>
    <phoneticPr fontId="3"/>
  </si>
  <si>
    <r>
      <rPr>
        <sz val="10"/>
        <rFont val="Century"/>
        <family val="1"/>
      </rPr>
      <t>1</t>
    </r>
    <r>
      <rPr>
        <sz val="10"/>
        <rFont val="ＭＳ Ｐゴシック"/>
        <family val="3"/>
        <charset val="128"/>
      </rPr>
      <t>釜あたりの最大炊飯量</t>
    </r>
    <rPh sb="1" eb="2">
      <t>カマ</t>
    </rPh>
    <rPh sb="6" eb="8">
      <t>サイダイ</t>
    </rPh>
    <rPh sb="8" eb="10">
      <t>スイハン</t>
    </rPh>
    <rPh sb="10" eb="11">
      <t>リョウ</t>
    </rPh>
    <phoneticPr fontId="3"/>
  </si>
  <si>
    <r>
      <rPr>
        <sz val="10"/>
        <rFont val="Symbol"/>
        <family val="1"/>
        <charset val="2"/>
      </rPr>
      <t xml:space="preserve"> </t>
    </r>
    <r>
      <rPr>
        <sz val="10"/>
        <rFont val="ＭＳ Ｐゴシック"/>
        <family val="3"/>
        <charset val="128"/>
      </rPr>
      <t>製造者の表示する</t>
    </r>
    <r>
      <rPr>
        <sz val="10"/>
        <rFont val="Symbol"/>
        <family val="1"/>
        <charset val="2"/>
      </rPr>
      <t>1</t>
    </r>
    <r>
      <rPr>
        <sz val="10"/>
        <rFont val="ＭＳ Ｐゴシック"/>
        <family val="3"/>
        <charset val="128"/>
      </rPr>
      <t>釜あたりの最大炊飯量の</t>
    </r>
    <r>
      <rPr>
        <sz val="10"/>
        <rFont val="Century"/>
        <family val="1"/>
      </rPr>
      <t xml:space="preserve">1.8 </t>
    </r>
    <r>
      <rPr>
        <sz val="10"/>
        <rFont val="ＭＳ Ｐゴシック"/>
        <family val="3"/>
        <charset val="128"/>
      </rPr>
      <t>倍の水を釜に入れ、釜のフタを閉め、室温になじませた後、加熱に用いる水の初温</t>
    </r>
    <r>
      <rPr>
        <i/>
        <sz val="10"/>
        <rFont val="Symbol"/>
        <family val="1"/>
        <charset val="2"/>
      </rPr>
      <t>q</t>
    </r>
    <r>
      <rPr>
        <vertAlign val="subscript"/>
        <sz val="10"/>
        <rFont val="Century"/>
        <family val="1"/>
      </rPr>
      <t xml:space="preserve">s </t>
    </r>
    <r>
      <rPr>
        <sz val="10"/>
        <rFont val="ＭＳ Ｐゴシック"/>
        <family val="3"/>
        <charset val="128"/>
      </rPr>
      <t>[℃] を測定する。標準的な白飯モード（自動入力調節機能をもつ試験機器の場合には、自動入力調節機能が働かないように工夫することが望ましい。）で加熱を始め、初温</t>
    </r>
    <r>
      <rPr>
        <i/>
        <sz val="10"/>
        <rFont val="Symbol"/>
        <family val="1"/>
        <charset val="2"/>
      </rPr>
      <t>q</t>
    </r>
    <r>
      <rPr>
        <vertAlign val="subscript"/>
        <sz val="10"/>
        <rFont val="Century"/>
        <family val="1"/>
      </rPr>
      <t xml:space="preserve">s </t>
    </r>
    <r>
      <rPr>
        <sz val="10"/>
        <rFont val="ＭＳ Ｐゴシック"/>
        <family val="3"/>
        <charset val="128"/>
      </rPr>
      <t>[℃] より</t>
    </r>
    <r>
      <rPr>
        <sz val="10"/>
        <rFont val="Century"/>
        <family val="1"/>
      </rPr>
      <t xml:space="preserve">50 </t>
    </r>
    <r>
      <rPr>
        <sz val="10"/>
        <rFont val="ＭＳ Ｐゴシック"/>
        <family val="3"/>
        <charset val="128"/>
      </rPr>
      <t>℃上昇したら加熱を停止する。加熱を停止した後、撹拌羽根等で撹拌を始める。なお、撹拌するために釜の取り出しが必要な試験機器の場合には、釜を取り出した後、撹拌を始める（立体炊飯器等では、撹拌に必要な分だけ釜を引き出して撹拌する。）。撹拌</t>
    </r>
    <r>
      <rPr>
        <sz val="10"/>
        <rFont val="ＭＳ Ｐゴシック"/>
        <family val="3"/>
        <charset val="128"/>
      </rPr>
      <t>開始から</t>
    </r>
    <r>
      <rPr>
        <sz val="10"/>
        <rFont val="Century"/>
        <family val="1"/>
      </rPr>
      <t>30</t>
    </r>
    <r>
      <rPr>
        <sz val="10"/>
        <rFont val="ＭＳ Ｐゴシック"/>
        <family val="3"/>
        <charset val="128"/>
      </rPr>
      <t>秒後以降の到達最高温度を加熱された水の最終温度</t>
    </r>
    <r>
      <rPr>
        <i/>
        <sz val="10"/>
        <rFont val="Symbol"/>
        <family val="1"/>
        <charset val="2"/>
      </rPr>
      <t>q</t>
    </r>
    <r>
      <rPr>
        <vertAlign val="subscript"/>
        <sz val="10"/>
        <rFont val="Century"/>
        <family val="1"/>
      </rPr>
      <t>f</t>
    </r>
    <r>
      <rPr>
        <sz val="10"/>
        <rFont val="ＭＳ Ｐゴシック"/>
        <family val="3"/>
        <charset val="128"/>
      </rPr>
      <t xml:space="preserve"> [℃] とする。加熱に要した消費電力量</t>
    </r>
    <r>
      <rPr>
        <i/>
        <sz val="10"/>
        <rFont val="Century"/>
        <family val="1"/>
      </rPr>
      <t>P</t>
    </r>
    <r>
      <rPr>
        <vertAlign val="subscript"/>
        <sz val="10"/>
        <rFont val="Century"/>
        <family val="1"/>
      </rPr>
      <t>t</t>
    </r>
    <r>
      <rPr>
        <sz val="10"/>
        <rFont val="Century"/>
        <family val="1"/>
      </rPr>
      <t xml:space="preserve"> [kWh] </t>
    </r>
    <r>
      <rPr>
        <sz val="10"/>
        <rFont val="ＭＳ Ｐゴシック"/>
        <family val="3"/>
        <charset val="128"/>
      </rPr>
      <t>を測定する。
 立上り時熱効率</t>
    </r>
    <r>
      <rPr>
        <i/>
        <sz val="10"/>
        <rFont val="Symbol"/>
        <family val="1"/>
        <charset val="2"/>
      </rPr>
      <t>h</t>
    </r>
    <r>
      <rPr>
        <vertAlign val="subscript"/>
        <sz val="10"/>
        <rFont val="Century"/>
        <family val="1"/>
      </rPr>
      <t>s</t>
    </r>
    <r>
      <rPr>
        <sz val="10"/>
        <rFont val="ＭＳ Ｐゴシック"/>
        <family val="3"/>
        <charset val="128"/>
      </rPr>
      <t xml:space="preserve"> [%] は、次式で計算する。</t>
    </r>
    <rPh sb="10" eb="11">
      <t>カマ</t>
    </rPh>
    <rPh sb="183" eb="184">
      <t>トウ</t>
    </rPh>
    <phoneticPr fontId="3"/>
  </si>
  <si>
    <r>
      <rPr>
        <sz val="10"/>
        <rFont val="Century"/>
        <family val="1"/>
      </rPr>
      <t xml:space="preserve"> </t>
    </r>
    <r>
      <rPr>
        <sz val="10"/>
        <rFont val="ＭＳ Ｐゴシック"/>
        <family val="3"/>
        <charset val="128"/>
      </rPr>
      <t>調理品目を米飯とし、精白米を食材とする。最大調理量</t>
    </r>
    <r>
      <rPr>
        <i/>
        <sz val="10"/>
        <rFont val="Century"/>
        <family val="1"/>
      </rPr>
      <t>V</t>
    </r>
    <r>
      <rPr>
        <vertAlign val="subscript"/>
        <sz val="10"/>
        <rFont val="Century"/>
        <family val="1"/>
      </rPr>
      <t xml:space="preserve">m </t>
    </r>
    <r>
      <rPr>
        <sz val="10"/>
        <rFont val="Century"/>
        <family val="1"/>
      </rPr>
      <t>[kg/</t>
    </r>
    <r>
      <rPr>
        <sz val="10"/>
        <rFont val="ＭＳ Ｐゴシック"/>
        <family val="3"/>
        <charset val="128"/>
      </rPr>
      <t>回</t>
    </r>
    <r>
      <rPr>
        <sz val="10"/>
        <rFont val="Century"/>
        <family val="1"/>
      </rPr>
      <t xml:space="preserve">] </t>
    </r>
    <r>
      <rPr>
        <sz val="10"/>
        <rFont val="ＭＳ Ｐゴシック"/>
        <family val="3"/>
        <charset val="128"/>
      </rPr>
      <t>の精白米を洗米後、</t>
    </r>
    <r>
      <rPr>
        <sz val="10"/>
        <rFont val="Century"/>
        <family val="1"/>
      </rPr>
      <t>30</t>
    </r>
    <r>
      <rPr>
        <sz val="10"/>
        <rFont val="ＭＳ Ｐゴシック"/>
        <family val="3"/>
        <charset val="128"/>
      </rPr>
      <t xml:space="preserve">分浸漬した後、標準的な白飯モードで炊飯を始める。
</t>
    </r>
    <r>
      <rPr>
        <sz val="10"/>
        <rFont val="Century"/>
        <family val="1"/>
      </rPr>
      <t xml:space="preserve"> </t>
    </r>
    <r>
      <rPr>
        <sz val="10"/>
        <rFont val="ＭＳ Ｐゴシック"/>
        <family val="3"/>
        <charset val="128"/>
      </rPr>
      <t>最大調理量</t>
    </r>
    <r>
      <rPr>
        <i/>
        <sz val="10"/>
        <rFont val="Century"/>
        <family val="1"/>
      </rPr>
      <t>V</t>
    </r>
    <r>
      <rPr>
        <vertAlign val="subscript"/>
        <sz val="10"/>
        <rFont val="Century"/>
        <family val="1"/>
      </rPr>
      <t xml:space="preserve">m </t>
    </r>
    <r>
      <rPr>
        <sz val="10"/>
        <rFont val="Century"/>
        <family val="1"/>
      </rPr>
      <t>[kg/</t>
    </r>
    <r>
      <rPr>
        <sz val="10"/>
        <rFont val="ＭＳ Ｐゴシック"/>
        <family val="3"/>
        <charset val="128"/>
      </rPr>
      <t>回</t>
    </r>
    <r>
      <rPr>
        <sz val="10"/>
        <rFont val="Century"/>
        <family val="1"/>
      </rPr>
      <t xml:space="preserve">] </t>
    </r>
    <r>
      <rPr>
        <sz val="10"/>
        <rFont val="ＭＳ Ｐゴシック"/>
        <family val="3"/>
        <charset val="128"/>
      </rPr>
      <t>は、製造者の表示する</t>
    </r>
    <r>
      <rPr>
        <sz val="10"/>
        <rFont val="Century"/>
        <family val="1"/>
      </rPr>
      <t>1</t>
    </r>
    <r>
      <rPr>
        <sz val="10"/>
        <rFont val="ＭＳ Ｐゴシック"/>
        <family val="3"/>
        <charset val="128"/>
      </rPr>
      <t>釜あたりの最大炊飯量とし、精白米の重量で表す。加水量は、洗米中に吸水されるものも含み、最大炊飯量の</t>
    </r>
    <r>
      <rPr>
        <sz val="10"/>
        <rFont val="Century"/>
        <family val="1"/>
      </rPr>
      <t xml:space="preserve">1.3 </t>
    </r>
    <r>
      <rPr>
        <sz val="10"/>
        <rFont val="ＭＳ Ｐゴシック"/>
        <family val="3"/>
        <charset val="128"/>
      </rPr>
      <t>倍の重量とする。浸漬開始時の釜の水温は、</t>
    </r>
    <r>
      <rPr>
        <sz val="10"/>
        <rFont val="Century"/>
        <family val="1"/>
      </rPr>
      <t>15</t>
    </r>
    <r>
      <rPr>
        <sz val="10"/>
        <rFont val="ＭＳ Ｐゴシック"/>
        <family val="3"/>
        <charset val="128"/>
      </rPr>
      <t>±</t>
    </r>
    <r>
      <rPr>
        <sz val="10"/>
        <rFont val="Century"/>
        <family val="1"/>
      </rPr>
      <t xml:space="preserve">1 </t>
    </r>
    <r>
      <rPr>
        <sz val="10"/>
        <rFont val="ＭＳ Ｐゴシック"/>
        <family val="3"/>
        <charset val="128"/>
      </rPr>
      <t>℃に調節する。調理に要した時間</t>
    </r>
    <r>
      <rPr>
        <i/>
        <sz val="10"/>
        <rFont val="Century"/>
        <family val="1"/>
      </rPr>
      <t>T</t>
    </r>
    <r>
      <rPr>
        <vertAlign val="subscript"/>
        <sz val="10"/>
        <rFont val="Century"/>
        <family val="1"/>
      </rPr>
      <t xml:space="preserve">c </t>
    </r>
    <r>
      <rPr>
        <sz val="10"/>
        <rFont val="Century"/>
        <family val="1"/>
      </rPr>
      <t>[min/</t>
    </r>
    <r>
      <rPr>
        <sz val="10"/>
        <rFont val="ＭＳ Ｐゴシック"/>
        <family val="3"/>
        <charset val="128"/>
      </rPr>
      <t>回</t>
    </r>
    <r>
      <rPr>
        <sz val="10"/>
        <rFont val="Century"/>
        <family val="1"/>
      </rPr>
      <t>]</t>
    </r>
    <r>
      <rPr>
        <sz val="10"/>
        <rFont val="ＭＳ Ｐゴシック"/>
        <family val="3"/>
        <charset val="128"/>
      </rPr>
      <t>は、炊飯開始から、むらし終了までとする。調理に要した時間</t>
    </r>
    <r>
      <rPr>
        <i/>
        <sz val="10"/>
        <rFont val="Century"/>
        <family val="1"/>
      </rPr>
      <t>T</t>
    </r>
    <r>
      <rPr>
        <vertAlign val="subscript"/>
        <sz val="10"/>
        <rFont val="Century"/>
        <family val="1"/>
      </rPr>
      <t>c</t>
    </r>
    <r>
      <rPr>
        <sz val="10"/>
        <rFont val="Century"/>
        <family val="1"/>
      </rPr>
      <t xml:space="preserve"> [min/</t>
    </r>
    <r>
      <rPr>
        <sz val="10"/>
        <rFont val="ＭＳ Ｐゴシック"/>
        <family val="3"/>
        <charset val="128"/>
      </rPr>
      <t>回</t>
    </r>
    <r>
      <rPr>
        <sz val="10"/>
        <rFont val="Century"/>
        <family val="1"/>
      </rPr>
      <t>]</t>
    </r>
    <r>
      <rPr>
        <sz val="10"/>
        <rFont val="ＭＳ Ｐゴシック"/>
        <family val="3"/>
        <charset val="128"/>
      </rPr>
      <t>の間の消費電力量</t>
    </r>
    <r>
      <rPr>
        <i/>
        <sz val="10"/>
        <rFont val="Century"/>
        <family val="1"/>
      </rPr>
      <t>P</t>
    </r>
    <r>
      <rPr>
        <vertAlign val="subscript"/>
        <sz val="10"/>
        <rFont val="Century"/>
        <family val="1"/>
      </rPr>
      <t xml:space="preserve">c </t>
    </r>
    <r>
      <rPr>
        <sz val="10"/>
        <rFont val="Century"/>
        <family val="1"/>
      </rPr>
      <t>[kWh/</t>
    </r>
    <r>
      <rPr>
        <sz val="10"/>
        <rFont val="ＭＳ Ｐゴシック"/>
        <family val="3"/>
        <charset val="128"/>
      </rPr>
      <t>回</t>
    </r>
    <r>
      <rPr>
        <sz val="10"/>
        <rFont val="Century"/>
        <family val="1"/>
      </rPr>
      <t xml:space="preserve">] </t>
    </r>
    <r>
      <rPr>
        <sz val="10"/>
        <rFont val="ＭＳ Ｐゴシック"/>
        <family val="3"/>
        <charset val="128"/>
      </rPr>
      <t>を測定する。
　連続調理能力</t>
    </r>
    <r>
      <rPr>
        <i/>
        <sz val="10"/>
        <rFont val="Century"/>
        <family val="1"/>
      </rPr>
      <t>V</t>
    </r>
    <r>
      <rPr>
        <vertAlign val="subscript"/>
        <sz val="10"/>
        <rFont val="Century"/>
        <family val="1"/>
      </rPr>
      <t>c</t>
    </r>
    <r>
      <rPr>
        <sz val="10"/>
        <rFont val="Century"/>
        <family val="1"/>
      </rPr>
      <t xml:space="preserve"> [kg/h] </t>
    </r>
    <r>
      <rPr>
        <sz val="10"/>
        <rFont val="ＭＳ Ｐゴシック"/>
        <family val="3"/>
        <charset val="128"/>
      </rPr>
      <t>は、次式で計算する。なお、浸漬時に炊飯釜を加熱することによって浸漬時間を短縮させる機能を有する炊飯器は、その機能を使用せずに試験を実施する。</t>
    </r>
    <rPh sb="99" eb="100">
      <t>カマ</t>
    </rPh>
    <rPh sb="243" eb="245">
      <t>ショウヒ</t>
    </rPh>
    <phoneticPr fontId="3"/>
  </si>
  <si>
    <r>
      <t>V</t>
    </r>
    <r>
      <rPr>
        <vertAlign val="subscript"/>
        <sz val="10"/>
        <rFont val="Century"/>
        <family val="1"/>
      </rPr>
      <t xml:space="preserve">m </t>
    </r>
    <r>
      <rPr>
        <sz val="10"/>
        <rFont val="ＭＳ Ｐゴシック"/>
        <family val="3"/>
        <charset val="128"/>
      </rPr>
      <t xml:space="preserve">: 最大調理量[kg/回] </t>
    </r>
    <rPh sb="5" eb="7">
      <t>サイダイ</t>
    </rPh>
    <rPh sb="7" eb="9">
      <t>チョウリ</t>
    </rPh>
    <rPh sb="9" eb="10">
      <t>リョウ</t>
    </rPh>
    <rPh sb="14" eb="15">
      <t>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</si>
</sst>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00_ "/>
    <numFmt numFmtId="177" formatCode="0.000_ "/>
    <numFmt numFmtId="178" formatCode="0.0_ "/>
    <numFmt numFmtId="179" formatCode="0_ "/>
    <numFmt numFmtId="180" formatCode="0.00_);[Red]\(0.00\)"/>
    <numFmt numFmtId="181" formatCode="yyyy&quot;年&quot;m&quot;月&quot;d&quot;日&quot;;@"/>
    <numFmt numFmtId="182" formatCode="yyyy/m/d;@"/>
    <numFmt numFmtId="183" formatCode="0.00;[Red]0.00"/>
    <numFmt numFmtId="184" formatCode="0.0;[Red]0.0"/>
    <numFmt numFmtId="185" formatCode="0;[Red]0"/>
    <numFmt numFmtId="186" formatCode="0.000;[Red]0.000"/>
    <numFmt numFmtId="187" formatCode="0.0%"/>
    <numFmt numFmtId="188" formatCode="\+#.0;\-#.0;0"/>
    <numFmt numFmtId="189" formatCode="\+#&quot;%&quot;;\-#&quot;%&quot;;0"/>
    <numFmt numFmtId="190" formatCode="\+#&quot;％&quot;;\-#&quot;％&quot;;0"/>
    <numFmt numFmtId="191" formatCode="\+#&quot;%､&quot;;\-#&quot;%&quot;;0"/>
    <numFmt numFmtId="192" formatCode="&quot;＝&quot;\+#&quot;％、&quot;;\-#&quot;％、&quot;;0"/>
  </numFmts>
  <fonts count="4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8"/>
      <color indexed="10"/>
      <name val="ＭＳ Ｐゴシック"/>
      <family val="3"/>
      <charset val="128"/>
    </font>
    <font>
      <sz val="8"/>
      <name val="ＭＳ Ｐゴシック"/>
      <family val="3"/>
      <charset val="128"/>
    </font>
    <font>
      <sz val="10"/>
      <color indexed="10"/>
      <name val="ＭＳ Ｐゴシック"/>
      <family val="3"/>
      <charset val="128"/>
    </font>
    <font>
      <b/>
      <sz val="11"/>
      <color indexed="9"/>
      <name val="ＭＳ Ｐゴシック"/>
      <family val="3"/>
      <charset val="128"/>
    </font>
    <font>
      <b/>
      <sz val="12"/>
      <name val="ＭＳ Ｐゴシック"/>
      <family val="3"/>
      <charset val="128"/>
    </font>
    <font>
      <i/>
      <sz val="14"/>
      <name val="Century"/>
      <family val="1"/>
    </font>
    <font>
      <i/>
      <sz val="14"/>
      <name val="Symbol"/>
      <family val="1"/>
      <charset val="2"/>
    </font>
    <font>
      <sz val="10"/>
      <name val="Century"/>
      <family val="1"/>
    </font>
    <font>
      <sz val="10"/>
      <name val="Symbol"/>
      <family val="1"/>
      <charset val="2"/>
    </font>
    <font>
      <i/>
      <sz val="10"/>
      <name val="Symbol"/>
      <family val="1"/>
      <charset val="2"/>
    </font>
    <font>
      <i/>
      <sz val="10"/>
      <name val="Century"/>
      <family val="1"/>
    </font>
    <font>
      <sz val="10"/>
      <name val="Times New Roman"/>
      <family val="1"/>
    </font>
    <font>
      <sz val="9"/>
      <name val="ＭＳ Ｐゴシック"/>
      <family val="3"/>
      <charset val="128"/>
    </font>
    <font>
      <vertAlign val="subscript"/>
      <sz val="14"/>
      <name val="Century"/>
      <family val="1"/>
    </font>
    <font>
      <sz val="14"/>
      <name val="Century"/>
      <family val="1"/>
    </font>
    <font>
      <vertAlign val="subscript"/>
      <sz val="10"/>
      <name val="Century"/>
      <family val="1"/>
    </font>
    <font>
      <sz val="12"/>
      <name val="Century"/>
      <family val="1"/>
    </font>
    <font>
      <sz val="10"/>
      <color indexed="8"/>
      <name val="ＭＳ Ｐゴシック"/>
      <family val="3"/>
      <charset val="128"/>
    </font>
    <font>
      <i/>
      <sz val="12"/>
      <name val="Century"/>
      <family val="1"/>
    </font>
    <font>
      <vertAlign val="subscript"/>
      <sz val="12"/>
      <name val="Century"/>
      <family val="1"/>
    </font>
    <font>
      <b/>
      <sz val="14"/>
      <name val="ＭＳ Ｐゴシック"/>
      <family val="3"/>
      <charset val="128"/>
    </font>
    <font>
      <sz val="7"/>
      <name val="ＭＳ Ｐゴシック"/>
      <family val="3"/>
      <charset val="128"/>
    </font>
    <font>
      <sz val="14"/>
      <name val="Times New Roman"/>
      <family val="1"/>
    </font>
    <font>
      <sz val="9"/>
      <color indexed="8"/>
      <name val="ＭＳ Ｐゴシック"/>
      <family val="3"/>
      <charset val="128"/>
    </font>
    <font>
      <sz val="10"/>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10"/>
      <name val="ＭＳ Ｐゴシック"/>
      <family val="3"/>
      <charset val="128"/>
      <scheme val="major"/>
    </font>
    <font>
      <i/>
      <sz val="14"/>
      <name val="Cambria"/>
      <family val="1"/>
    </font>
    <font>
      <i/>
      <sz val="10"/>
      <name val="Cambria"/>
      <family val="1"/>
    </font>
    <font>
      <vertAlign val="subscript"/>
      <sz val="10"/>
      <name val="Cambria"/>
      <family val="1"/>
    </font>
    <font>
      <sz val="10"/>
      <name val="Cambria"/>
      <family val="1"/>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16365C"/>
        <bgColor indexed="64"/>
      </patternFill>
    </fill>
    <fill>
      <patternFill patternType="solid">
        <fgColor rgb="FFD9D9D9"/>
        <bgColor indexed="64"/>
      </patternFill>
    </fill>
  </fills>
  <borders count="73">
    <border>
      <left/>
      <right/>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ck">
        <color indexed="64"/>
      </top>
      <bottom/>
      <diagonal/>
    </border>
    <border>
      <left style="medium">
        <color indexed="64"/>
      </left>
      <right/>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ck">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378">
    <xf numFmtId="0" fontId="0" fillId="0" borderId="0" xfId="0">
      <alignment vertical="center"/>
    </xf>
    <xf numFmtId="0" fontId="0" fillId="0" borderId="0" xfId="0" applyProtection="1">
      <alignment vertical="center"/>
    </xf>
    <xf numFmtId="0" fontId="5" fillId="0" borderId="1" xfId="0" applyFont="1" applyBorder="1" applyAlignment="1" applyProtection="1">
      <alignment horizontal="center" vertical="center" shrinkToFit="1"/>
    </xf>
    <xf numFmtId="0" fontId="20"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xf>
    <xf numFmtId="0" fontId="0" fillId="0" borderId="0" xfId="0" applyBorder="1" applyProtection="1">
      <alignment vertical="center"/>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xf>
    <xf numFmtId="0" fontId="5" fillId="0" borderId="0" xfId="0" applyFont="1" applyBorder="1" applyAlignment="1" applyProtection="1">
      <alignment vertical="center"/>
    </xf>
    <xf numFmtId="0" fontId="0" fillId="0" borderId="0" xfId="0" applyBorder="1" applyAlignment="1" applyProtection="1">
      <alignment vertical="center"/>
    </xf>
    <xf numFmtId="0" fontId="0" fillId="0" borderId="0" xfId="0" applyProtection="1">
      <alignment vertical="center"/>
      <protection locked="0"/>
    </xf>
    <xf numFmtId="182" fontId="5" fillId="2" borderId="8" xfId="0" applyNumberFormat="1" applyFont="1" applyFill="1" applyBorder="1" applyAlignment="1" applyProtection="1">
      <alignment horizontal="right" vertical="center"/>
      <protection locked="0"/>
    </xf>
    <xf numFmtId="0" fontId="5" fillId="0" borderId="9" xfId="0" applyFont="1" applyBorder="1" applyAlignment="1" applyProtection="1">
      <alignment horizontal="center" vertical="center"/>
      <protection locked="0"/>
    </xf>
    <xf numFmtId="0" fontId="0" fillId="2" borderId="11"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13"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0" fillId="2" borderId="15" xfId="0"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2" borderId="17" xfId="0" applyFill="1" applyBorder="1" applyAlignment="1" applyProtection="1">
      <alignment vertical="center"/>
      <protection locked="0"/>
    </xf>
    <xf numFmtId="0" fontId="0" fillId="2" borderId="18" xfId="0" applyFill="1" applyBorder="1" applyAlignment="1" applyProtection="1">
      <alignment vertical="center"/>
      <protection locked="0"/>
    </xf>
    <xf numFmtId="0" fontId="5" fillId="0" borderId="0" xfId="0" applyFont="1" applyProtection="1">
      <alignment vertical="center"/>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shrinkToFit="1"/>
    </xf>
    <xf numFmtId="0" fontId="5" fillId="0" borderId="21" xfId="0" applyFont="1" applyBorder="1" applyAlignment="1" applyProtection="1">
      <alignment horizontal="center" vertical="center"/>
    </xf>
    <xf numFmtId="0" fontId="0" fillId="0" borderId="22" xfId="0" applyBorder="1" applyProtection="1">
      <alignment vertical="center"/>
    </xf>
    <xf numFmtId="0" fontId="7" fillId="0" borderId="0" xfId="0" applyFont="1" applyBorder="1" applyAlignment="1" applyProtection="1">
      <alignment horizontal="left" vertical="center"/>
    </xf>
    <xf numFmtId="0" fontId="5" fillId="0" borderId="0" xfId="0" applyFont="1" applyBorder="1" applyProtection="1">
      <alignment vertical="center"/>
    </xf>
    <xf numFmtId="0" fontId="5" fillId="0" borderId="13" xfId="0" applyFont="1" applyBorder="1" applyProtection="1">
      <alignment vertical="center"/>
    </xf>
    <xf numFmtId="0" fontId="5" fillId="0" borderId="22" xfId="0" applyFont="1" applyBorder="1" applyAlignment="1" applyProtection="1">
      <alignment vertical="center"/>
    </xf>
    <xf numFmtId="0" fontId="5" fillId="0" borderId="0" xfId="0" applyFont="1" applyBorder="1" applyAlignment="1" applyProtection="1">
      <alignment horizontal="justify" vertical="top" wrapText="1"/>
    </xf>
    <xf numFmtId="0" fontId="0" fillId="0" borderId="22" xfId="0" applyFill="1" applyBorder="1" applyProtection="1">
      <alignment vertical="center"/>
    </xf>
    <xf numFmtId="0" fontId="18" fillId="0" borderId="0" xfId="0" applyFont="1" applyBorder="1" applyAlignment="1" applyProtection="1">
      <alignment horizontal="right" vertical="center"/>
    </xf>
    <xf numFmtId="0" fontId="20" fillId="0" borderId="0" xfId="0" applyFont="1" applyBorder="1" applyProtection="1">
      <alignment vertical="center"/>
    </xf>
    <xf numFmtId="0" fontId="15" fillId="0" borderId="0" xfId="0" applyFont="1" applyBorder="1" applyAlignment="1" applyProtection="1">
      <alignment horizontal="right" vertical="center"/>
    </xf>
    <xf numFmtId="0" fontId="0" fillId="0" borderId="0" xfId="0" applyAlignment="1" applyProtection="1">
      <alignment vertical="center"/>
    </xf>
    <xf numFmtId="176" fontId="5" fillId="0" borderId="23" xfId="0" applyNumberFormat="1" applyFont="1" applyBorder="1" applyAlignment="1" applyProtection="1">
      <alignment horizontal="right" vertical="center"/>
    </xf>
    <xf numFmtId="0" fontId="20" fillId="0" borderId="0" xfId="0" applyFont="1" applyBorder="1" applyAlignment="1" applyProtection="1">
      <alignment vertical="center" shrinkToFit="1"/>
    </xf>
    <xf numFmtId="0" fontId="18" fillId="0" borderId="0" xfId="0" applyFont="1" applyBorder="1" applyProtection="1">
      <alignment vertical="center"/>
    </xf>
    <xf numFmtId="0" fontId="5" fillId="0" borderId="15" xfId="0" applyFont="1" applyBorder="1" applyProtection="1">
      <alignment vertical="center"/>
    </xf>
    <xf numFmtId="184" fontId="25" fillId="0" borderId="24" xfId="0" applyNumberFormat="1" applyFont="1" applyBorder="1" applyAlignment="1" applyProtection="1">
      <alignment horizontal="right" vertical="center"/>
    </xf>
    <xf numFmtId="0" fontId="20" fillId="0" borderId="22" xfId="0" applyFont="1" applyBorder="1" applyAlignment="1" applyProtection="1">
      <alignment vertical="center"/>
    </xf>
    <xf numFmtId="0" fontId="20" fillId="0" borderId="0" xfId="0" applyFont="1" applyBorder="1" applyAlignment="1" applyProtection="1">
      <alignment vertical="center"/>
    </xf>
    <xf numFmtId="0" fontId="0" fillId="0" borderId="13" xfId="0" applyBorder="1" applyAlignment="1" applyProtection="1">
      <alignment vertical="center"/>
    </xf>
    <xf numFmtId="178" fontId="5" fillId="0" borderId="11" xfId="0" applyNumberFormat="1" applyFont="1" applyBorder="1" applyAlignment="1" applyProtection="1">
      <alignment horizontal="center" vertical="center"/>
    </xf>
    <xf numFmtId="0" fontId="20" fillId="0" borderId="0" xfId="0" applyFont="1" applyAlignment="1" applyProtection="1">
      <alignment vertical="center"/>
    </xf>
    <xf numFmtId="0" fontId="7" fillId="0" borderId="0" xfId="0" applyFont="1" applyBorder="1" applyAlignment="1" applyProtection="1">
      <alignment horizontal="right" vertical="center"/>
    </xf>
    <xf numFmtId="184" fontId="12" fillId="0" borderId="24" xfId="0" applyNumberFormat="1" applyFont="1" applyBorder="1" applyAlignment="1" applyProtection="1">
      <alignment horizontal="center" vertical="center"/>
    </xf>
    <xf numFmtId="0" fontId="16" fillId="0" borderId="0" xfId="0" applyFont="1" applyBorder="1" applyAlignment="1" applyProtection="1">
      <alignment horizontal="left" vertical="center"/>
    </xf>
    <xf numFmtId="0" fontId="5" fillId="0" borderId="0" xfId="0" applyFont="1" applyBorder="1" applyAlignment="1" applyProtection="1">
      <alignment horizontal="right" vertical="center"/>
    </xf>
    <xf numFmtId="187" fontId="5" fillId="0" borderId="24" xfId="1" applyNumberFormat="1" applyFont="1" applyBorder="1" applyAlignment="1" applyProtection="1">
      <alignment horizontal="right" vertical="center"/>
    </xf>
    <xf numFmtId="10" fontId="5" fillId="0" borderId="0" xfId="1" applyNumberFormat="1" applyFont="1" applyBorder="1" applyAlignment="1" applyProtection="1">
      <alignment horizontal="center" vertical="center"/>
    </xf>
    <xf numFmtId="187" fontId="5" fillId="0" borderId="0" xfId="1" applyNumberFormat="1" applyFont="1" applyBorder="1" applyAlignment="1" applyProtection="1">
      <alignment horizontal="center" vertical="center"/>
    </xf>
    <xf numFmtId="0" fontId="5" fillId="0" borderId="0" xfId="0" applyFont="1" applyBorder="1" applyAlignment="1" applyProtection="1">
      <alignment horizontal="left" vertical="center"/>
    </xf>
    <xf numFmtId="0" fontId="17" fillId="0" borderId="0" xfId="0" applyFont="1" applyBorder="1" applyProtection="1">
      <alignment vertical="center"/>
    </xf>
    <xf numFmtId="0" fontId="0" fillId="0" borderId="25" xfId="0" applyBorder="1" applyProtection="1">
      <alignment vertical="center"/>
    </xf>
    <xf numFmtId="0" fontId="5" fillId="0" borderId="15" xfId="0" quotePrefix="1" applyFont="1" applyBorder="1" applyAlignment="1" applyProtection="1">
      <alignment horizontal="center" vertical="center"/>
    </xf>
    <xf numFmtId="0" fontId="5" fillId="0" borderId="16" xfId="0" applyFont="1" applyBorder="1" applyProtection="1">
      <alignment vertical="center"/>
    </xf>
    <xf numFmtId="178" fontId="5" fillId="2" borderId="2" xfId="0" applyNumberFormat="1" applyFont="1" applyFill="1" applyBorder="1" applyAlignment="1" applyProtection="1">
      <alignment horizontal="center" vertical="center"/>
      <protection locked="0"/>
    </xf>
    <xf numFmtId="178" fontId="5" fillId="2" borderId="5" xfId="0" applyNumberFormat="1" applyFont="1" applyFill="1" applyBorder="1" applyAlignment="1" applyProtection="1">
      <alignment horizontal="center" vertical="center"/>
      <protection locked="0"/>
    </xf>
    <xf numFmtId="179" fontId="5" fillId="2" borderId="26" xfId="0" applyNumberFormat="1" applyFont="1" applyFill="1" applyBorder="1" applyAlignment="1" applyProtection="1">
      <alignment horizontal="center" vertical="center" shrinkToFit="1"/>
      <protection locked="0"/>
    </xf>
    <xf numFmtId="179" fontId="5" fillId="2" borderId="27" xfId="0" applyNumberFormat="1" applyFont="1" applyFill="1" applyBorder="1" applyAlignment="1" applyProtection="1">
      <alignment horizontal="center" vertical="center" shrinkToFit="1"/>
      <protection locked="0"/>
    </xf>
    <xf numFmtId="183" fontId="5" fillId="3" borderId="2" xfId="0" applyNumberFormat="1" applyFont="1" applyFill="1" applyBorder="1" applyAlignment="1" applyProtection="1">
      <alignment horizontal="right" vertical="center"/>
      <protection locked="0"/>
    </xf>
    <xf numFmtId="184" fontId="5" fillId="3" borderId="2" xfId="0" applyNumberFormat="1" applyFont="1" applyFill="1" applyBorder="1" applyAlignment="1" applyProtection="1">
      <alignment horizontal="right" vertical="center"/>
      <protection locked="0"/>
    </xf>
    <xf numFmtId="186" fontId="5" fillId="3" borderId="2" xfId="0" applyNumberFormat="1" applyFont="1" applyFill="1" applyBorder="1" applyAlignment="1" applyProtection="1">
      <alignment horizontal="right" vertical="center"/>
      <protection locked="0"/>
    </xf>
    <xf numFmtId="0" fontId="5" fillId="0" borderId="22" xfId="0" applyFont="1" applyBorder="1" applyProtection="1">
      <alignment vertical="center"/>
    </xf>
    <xf numFmtId="0" fontId="5" fillId="0" borderId="0" xfId="0" applyFont="1" applyBorder="1" applyAlignment="1" applyProtection="1">
      <alignment horizontal="left" vertical="top" wrapText="1"/>
    </xf>
    <xf numFmtId="176" fontId="32" fillId="0" borderId="0" xfId="0" applyNumberFormat="1" applyFont="1" applyBorder="1" applyAlignment="1" applyProtection="1">
      <alignment horizontal="right" vertical="center"/>
    </xf>
    <xf numFmtId="0" fontId="5" fillId="0" borderId="22" xfId="0" applyFont="1" applyFill="1" applyBorder="1" applyProtection="1">
      <alignment vertical="center"/>
    </xf>
    <xf numFmtId="176" fontId="5" fillId="0" borderId="0" xfId="0" applyNumberFormat="1" applyFont="1" applyBorder="1" applyProtection="1">
      <alignment vertical="center"/>
    </xf>
    <xf numFmtId="0" fontId="8" fillId="0" borderId="0" xfId="0" applyFont="1" applyBorder="1" applyProtection="1">
      <alignment vertical="center"/>
    </xf>
    <xf numFmtId="176" fontId="19" fillId="0" borderId="0" xfId="0" applyNumberFormat="1" applyFont="1" applyBorder="1" applyAlignment="1" applyProtection="1">
      <alignment horizontal="right" vertical="center"/>
    </xf>
    <xf numFmtId="183" fontId="5" fillId="0" borderId="2" xfId="0" applyNumberFormat="1" applyFont="1" applyFill="1" applyBorder="1" applyAlignment="1" applyProtection="1">
      <alignment horizontal="right" vertical="center"/>
    </xf>
    <xf numFmtId="176" fontId="15" fillId="0" borderId="0" xfId="0" applyNumberFormat="1" applyFont="1" applyBorder="1" applyAlignment="1" applyProtection="1">
      <alignment horizontal="right" vertical="center"/>
    </xf>
    <xf numFmtId="0" fontId="20" fillId="0" borderId="0" xfId="0" applyFont="1" applyBorder="1" applyAlignment="1" applyProtection="1">
      <alignment horizontal="center" vertical="center"/>
    </xf>
    <xf numFmtId="176" fontId="18" fillId="0" borderId="0" xfId="0" applyNumberFormat="1" applyFont="1" applyBorder="1" applyAlignment="1" applyProtection="1">
      <alignment horizontal="right" vertical="center"/>
    </xf>
    <xf numFmtId="0" fontId="0" fillId="0" borderId="15" xfId="0" applyBorder="1" applyProtection="1">
      <alignment vertical="center"/>
    </xf>
    <xf numFmtId="183" fontId="5" fillId="3" borderId="28" xfId="0" applyNumberFormat="1" applyFont="1" applyFill="1" applyBorder="1" applyAlignment="1" applyProtection="1">
      <alignment horizontal="right" vertical="center"/>
      <protection locked="0"/>
    </xf>
    <xf numFmtId="0" fontId="5" fillId="0" borderId="2" xfId="0" applyFont="1" applyBorder="1" applyAlignment="1" applyProtection="1">
      <alignment horizontal="center" vertical="center" shrinkToFit="1"/>
    </xf>
    <xf numFmtId="0" fontId="33" fillId="0" borderId="0" xfId="0" applyFont="1" applyBorder="1" applyAlignment="1" applyProtection="1">
      <alignment horizontal="center" vertical="center"/>
    </xf>
    <xf numFmtId="0" fontId="5" fillId="0" borderId="0" xfId="0" applyFont="1" applyBorder="1" applyAlignment="1" applyProtection="1">
      <alignment vertical="center" wrapText="1"/>
    </xf>
    <xf numFmtId="184" fontId="5" fillId="4" borderId="29" xfId="0" applyNumberFormat="1" applyFont="1" applyFill="1" applyBorder="1" applyAlignment="1" applyProtection="1">
      <alignment horizontal="right" vertical="center"/>
      <protection locked="0"/>
    </xf>
    <xf numFmtId="183" fontId="5" fillId="4" borderId="2" xfId="0" applyNumberFormat="1" applyFont="1" applyFill="1" applyBorder="1" applyAlignment="1" applyProtection="1">
      <alignment horizontal="right" vertical="center"/>
      <protection locked="0"/>
    </xf>
    <xf numFmtId="0" fontId="5" fillId="2" borderId="23" xfId="0" applyFont="1" applyFill="1" applyBorder="1" applyAlignment="1" applyProtection="1">
      <alignment horizontal="right" vertical="center"/>
      <protection locked="0"/>
    </xf>
    <xf numFmtId="0" fontId="5" fillId="0" borderId="9" xfId="0" applyFont="1" applyBorder="1" applyAlignment="1" applyProtection="1">
      <alignment horizontal="left" vertical="center" shrinkToFit="1"/>
    </xf>
    <xf numFmtId="0" fontId="5" fillId="2" borderId="9" xfId="0" applyFont="1" applyFill="1" applyBorder="1" applyAlignment="1" applyProtection="1">
      <alignment horizontal="right" vertical="center" shrinkToFit="1"/>
      <protection locked="0"/>
    </xf>
    <xf numFmtId="0" fontId="5" fillId="0" borderId="30" xfId="0" applyFont="1" applyBorder="1" applyAlignment="1" applyProtection="1">
      <alignment horizontal="left" vertical="center" shrinkToFit="1"/>
    </xf>
    <xf numFmtId="178" fontId="5" fillId="2" borderId="26" xfId="0" applyNumberFormat="1" applyFont="1" applyFill="1" applyBorder="1" applyAlignment="1" applyProtection="1">
      <alignment horizontal="center" vertical="center"/>
      <protection locked="0"/>
    </xf>
    <xf numFmtId="183" fontId="12" fillId="2" borderId="31" xfId="0" applyNumberFormat="1" applyFont="1" applyFill="1" applyBorder="1" applyAlignment="1" applyProtection="1">
      <alignment horizontal="center" vertical="center"/>
      <protection locked="0"/>
    </xf>
    <xf numFmtId="0" fontId="33" fillId="0" borderId="0" xfId="0" applyFont="1" applyBorder="1" applyProtection="1">
      <alignment vertical="center"/>
    </xf>
    <xf numFmtId="0" fontId="5" fillId="0" borderId="22" xfId="0" applyFont="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1" xfId="0" applyFont="1" applyFill="1" applyBorder="1" applyAlignment="1" applyProtection="1">
      <alignment horizontal="center" vertical="center" shrinkToFit="1"/>
    </xf>
    <xf numFmtId="186" fontId="6" fillId="3" borderId="2" xfId="0" applyNumberFormat="1" applyFont="1" applyFill="1" applyBorder="1" applyAlignment="1" applyProtection="1">
      <alignment horizontal="right" vertical="center"/>
      <protection locked="0"/>
    </xf>
    <xf numFmtId="0" fontId="20" fillId="0" borderId="13" xfId="0" applyFont="1" applyBorder="1" applyAlignment="1" applyProtection="1">
      <alignment vertical="center" shrinkToFit="1"/>
    </xf>
    <xf numFmtId="0" fontId="9" fillId="0" borderId="0" xfId="0" applyFont="1" applyBorder="1" applyProtection="1">
      <alignment vertical="center"/>
    </xf>
    <xf numFmtId="0" fontId="9" fillId="0" borderId="0" xfId="0" applyFont="1" applyBorder="1" applyAlignment="1" applyProtection="1">
      <alignment vertical="center"/>
    </xf>
    <xf numFmtId="181" fontId="5" fillId="0" borderId="11" xfId="0" applyNumberFormat="1" applyFont="1" applyFill="1" applyBorder="1" applyAlignment="1" applyProtection="1">
      <alignment horizontal="center" vertical="center"/>
    </xf>
    <xf numFmtId="178" fontId="5" fillId="0" borderId="11" xfId="0" applyNumberFormat="1" applyFont="1" applyFill="1" applyBorder="1" applyAlignment="1" applyProtection="1">
      <alignment horizontal="center" vertical="center"/>
    </xf>
    <xf numFmtId="179" fontId="5" fillId="0" borderId="12" xfId="0" applyNumberFormat="1" applyFont="1" applyFill="1" applyBorder="1" applyAlignment="1" applyProtection="1">
      <alignment horizontal="center" vertical="center" shrinkToFit="1"/>
    </xf>
    <xf numFmtId="183" fontId="5" fillId="0" borderId="0" xfId="0" applyNumberFormat="1" applyFont="1" applyFill="1" applyBorder="1" applyAlignment="1" applyProtection="1">
      <alignment horizontal="right" vertical="center"/>
    </xf>
    <xf numFmtId="0" fontId="5" fillId="0" borderId="33" xfId="0" applyFont="1" applyBorder="1" applyProtection="1">
      <alignment vertical="center"/>
    </xf>
    <xf numFmtId="0" fontId="5" fillId="0" borderId="12" xfId="0" applyFont="1" applyBorder="1" applyProtection="1">
      <alignment vertical="center"/>
    </xf>
    <xf numFmtId="0" fontId="7" fillId="0" borderId="0" xfId="0" applyFont="1" applyBorder="1" applyProtection="1">
      <alignment vertical="center"/>
    </xf>
    <xf numFmtId="0" fontId="15" fillId="0" borderId="0" xfId="0" applyFont="1" applyBorder="1" applyProtection="1">
      <alignment vertical="center"/>
    </xf>
    <xf numFmtId="0" fontId="18" fillId="0" borderId="0" xfId="0" applyFont="1" applyBorder="1" applyAlignment="1" applyProtection="1"/>
    <xf numFmtId="0" fontId="5" fillId="0" borderId="0" xfId="0" applyFont="1" applyFill="1" applyBorder="1" applyAlignment="1" applyProtection="1">
      <alignment vertical="center"/>
    </xf>
    <xf numFmtId="0" fontId="15" fillId="0" borderId="0" xfId="0" applyFont="1" applyBorder="1" applyAlignment="1" applyProtection="1">
      <alignment horizontal="right"/>
    </xf>
    <xf numFmtId="186" fontId="5" fillId="0" borderId="2" xfId="0" applyNumberFormat="1" applyFont="1" applyFill="1" applyBorder="1" applyAlignment="1" applyProtection="1">
      <alignment horizontal="right"/>
    </xf>
    <xf numFmtId="0" fontId="5" fillId="0" borderId="0" xfId="0" applyFont="1" applyBorder="1" applyAlignment="1" applyProtection="1"/>
    <xf numFmtId="0" fontId="18" fillId="0" borderId="0" xfId="0" applyFont="1" applyBorder="1" applyAlignment="1" applyProtection="1">
      <alignment horizontal="right"/>
    </xf>
    <xf numFmtId="183" fontId="5" fillId="0" borderId="2" xfId="0" applyNumberFormat="1" applyFont="1" applyFill="1" applyBorder="1" applyAlignment="1" applyProtection="1">
      <alignment horizontal="right"/>
    </xf>
    <xf numFmtId="0" fontId="34" fillId="0" borderId="22" xfId="0" applyFont="1" applyBorder="1" applyProtection="1">
      <alignment vertical="center"/>
    </xf>
    <xf numFmtId="0" fontId="34" fillId="0" borderId="0" xfId="0" applyFont="1" applyBorder="1" applyProtection="1">
      <alignment vertical="center"/>
    </xf>
    <xf numFmtId="0" fontId="35" fillId="0" borderId="0" xfId="0" applyFont="1" applyBorder="1" applyProtection="1">
      <alignment vertical="center"/>
    </xf>
    <xf numFmtId="0" fontId="34" fillId="0" borderId="13" xfId="0" applyFont="1" applyBorder="1" applyProtection="1">
      <alignment vertical="center"/>
    </xf>
    <xf numFmtId="0" fontId="34" fillId="0" borderId="0" xfId="0" applyFont="1" applyProtection="1">
      <alignment vertical="center"/>
    </xf>
    <xf numFmtId="186" fontId="12" fillId="0" borderId="24" xfId="0" applyNumberFormat="1" applyFont="1" applyFill="1" applyBorder="1" applyAlignment="1" applyProtection="1">
      <alignment horizontal="center" vertical="center"/>
    </xf>
    <xf numFmtId="0" fontId="20" fillId="0" borderId="13" xfId="0" applyFont="1" applyBorder="1" applyAlignment="1" applyProtection="1">
      <alignment vertical="center"/>
    </xf>
    <xf numFmtId="186" fontId="5" fillId="0" borderId="0" xfId="0" applyNumberFormat="1" applyFont="1" applyFill="1" applyBorder="1" applyAlignment="1" applyProtection="1">
      <alignment horizontal="right"/>
    </xf>
    <xf numFmtId="186" fontId="12" fillId="0" borderId="0" xfId="0" applyNumberFormat="1" applyFont="1" applyFill="1" applyBorder="1" applyAlignment="1" applyProtection="1">
      <alignment horizontal="center" vertical="center"/>
    </xf>
    <xf numFmtId="0" fontId="0" fillId="0" borderId="13" xfId="0" applyBorder="1" applyProtection="1">
      <alignment vertical="center"/>
    </xf>
    <xf numFmtId="177" fontId="5" fillId="0" borderId="0" xfId="0" applyNumberFormat="1" applyFont="1" applyBorder="1" applyProtection="1">
      <alignment vertical="center"/>
    </xf>
    <xf numFmtId="0" fontId="10" fillId="0" borderId="0" xfId="0" applyFont="1" applyBorder="1" applyProtection="1">
      <alignment vertical="center"/>
    </xf>
    <xf numFmtId="180" fontId="5" fillId="0" borderId="0" xfId="0" applyNumberFormat="1" applyFont="1" applyBorder="1" applyProtection="1">
      <alignment vertical="center"/>
    </xf>
    <xf numFmtId="186" fontId="5" fillId="0" borderId="2" xfId="0" applyNumberFormat="1" applyFont="1" applyBorder="1" applyAlignment="1" applyProtection="1">
      <alignment horizontal="right" vertical="center"/>
    </xf>
    <xf numFmtId="0" fontId="20" fillId="0" borderId="13" xfId="0" applyFont="1" applyBorder="1" applyProtection="1">
      <alignment vertical="center"/>
    </xf>
    <xf numFmtId="0" fontId="20" fillId="0" borderId="13" xfId="0" applyFont="1" applyFill="1" applyBorder="1" applyAlignment="1" applyProtection="1">
      <alignment vertical="center" shrinkToFit="1"/>
    </xf>
    <xf numFmtId="0" fontId="24" fillId="0" borderId="0" xfId="0" applyFont="1" applyBorder="1" applyAlignment="1" applyProtection="1">
      <alignment horizontal="right" vertical="center"/>
    </xf>
    <xf numFmtId="0" fontId="20" fillId="0" borderId="13" xfId="0" applyFont="1" applyBorder="1" applyAlignment="1" applyProtection="1">
      <alignment horizontal="left" vertical="center" shrinkToFit="1"/>
    </xf>
    <xf numFmtId="0" fontId="5" fillId="0" borderId="25" xfId="0" applyFont="1" applyBorder="1" applyProtection="1">
      <alignment vertical="center"/>
    </xf>
    <xf numFmtId="0" fontId="4" fillId="0" borderId="0" xfId="0" applyFont="1" applyBorder="1" applyAlignment="1" applyProtection="1">
      <alignment horizontal="center" vertical="center"/>
    </xf>
    <xf numFmtId="0" fontId="0" fillId="0" borderId="0" xfId="0" applyBorder="1" applyAlignment="1" applyProtection="1">
      <alignment horizontal="left" vertical="center"/>
    </xf>
    <xf numFmtId="0" fontId="7"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5" fillId="0" borderId="0" xfId="0" applyFont="1" applyBorder="1" applyAlignment="1" applyProtection="1">
      <alignment horizontal="center" vertical="center" shrinkToFit="1"/>
    </xf>
    <xf numFmtId="177" fontId="5" fillId="0" borderId="0" xfId="0" applyNumberFormat="1" applyFont="1" applyBorder="1" applyAlignment="1" applyProtection="1">
      <alignment vertical="center"/>
    </xf>
    <xf numFmtId="0" fontId="8" fillId="0" borderId="0" xfId="0" applyFont="1" applyBorder="1" applyAlignment="1" applyProtection="1">
      <alignment vertical="center"/>
    </xf>
    <xf numFmtId="177" fontId="5" fillId="0" borderId="0" xfId="0" applyNumberFormat="1" applyFont="1" applyBorder="1" applyAlignment="1" applyProtection="1">
      <alignment horizontal="right" vertical="center"/>
    </xf>
    <xf numFmtId="176" fontId="5" fillId="0" borderId="0" xfId="0" applyNumberFormat="1" applyFont="1" applyBorder="1" applyAlignment="1" applyProtection="1">
      <alignment vertical="center"/>
    </xf>
    <xf numFmtId="179" fontId="5" fillId="0" borderId="0" xfId="0" applyNumberFormat="1" applyFont="1" applyBorder="1" applyAlignment="1" applyProtection="1">
      <alignment vertical="center"/>
    </xf>
    <xf numFmtId="178" fontId="5" fillId="0" borderId="0" xfId="0" applyNumberFormat="1" applyFont="1" applyBorder="1" applyAlignment="1" applyProtection="1">
      <alignment vertical="center"/>
    </xf>
    <xf numFmtId="0" fontId="0" fillId="0" borderId="0" xfId="0" applyFont="1" applyBorder="1" applyProtection="1">
      <alignment vertical="center"/>
    </xf>
    <xf numFmtId="0" fontId="5" fillId="0" borderId="22" xfId="0" applyFont="1" applyBorder="1" applyAlignment="1" applyProtection="1">
      <alignment horizontal="left" vertical="center"/>
    </xf>
    <xf numFmtId="192" fontId="5" fillId="0" borderId="0" xfId="1" applyNumberFormat="1" applyFont="1" applyBorder="1" applyAlignment="1" applyProtection="1">
      <alignment horizontal="center" vertical="center"/>
    </xf>
    <xf numFmtId="190" fontId="5" fillId="0" borderId="0" xfId="1" applyNumberFormat="1" applyFont="1" applyBorder="1" applyAlignment="1" applyProtection="1">
      <alignment horizontal="left" vertical="center"/>
    </xf>
    <xf numFmtId="0" fontId="20" fillId="0" borderId="0" xfId="0" applyFont="1" applyBorder="1" applyAlignment="1" applyProtection="1">
      <alignment horizontal="left" vertical="center" shrinkToFit="1"/>
    </xf>
    <xf numFmtId="187" fontId="5" fillId="0" borderId="0" xfId="1" applyNumberFormat="1" applyFont="1" applyBorder="1" applyAlignment="1" applyProtection="1">
      <alignment horizontal="right"/>
    </xf>
    <xf numFmtId="0" fontId="29" fillId="0" borderId="13" xfId="0" applyFont="1" applyBorder="1" applyAlignment="1" applyProtection="1">
      <alignment vertical="center" shrinkToFit="1"/>
    </xf>
    <xf numFmtId="188" fontId="12" fillId="0" borderId="0" xfId="1" applyNumberFormat="1" applyFont="1" applyBorder="1" applyAlignment="1" applyProtection="1">
      <alignment horizontal="center" vertical="center"/>
    </xf>
    <xf numFmtId="188" fontId="5" fillId="0" borderId="24" xfId="1" applyNumberFormat="1" applyFont="1" applyBorder="1" applyAlignment="1" applyProtection="1">
      <alignment horizontal="center" vertical="center"/>
    </xf>
    <xf numFmtId="185" fontId="12" fillId="0" borderId="0" xfId="0" applyNumberFormat="1"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186" fontId="5" fillId="0" borderId="0" xfId="0" applyNumberFormat="1" applyFont="1" applyBorder="1" applyAlignment="1" applyProtection="1">
      <alignment horizontal="right" vertical="center"/>
    </xf>
    <xf numFmtId="0" fontId="20" fillId="0" borderId="0" xfId="0" applyFont="1" applyBorder="1" applyAlignment="1" applyProtection="1">
      <alignment horizontal="left" vertical="top" wrapText="1"/>
    </xf>
    <xf numFmtId="184" fontId="12" fillId="0" borderId="0" xfId="0" applyNumberFormat="1" applyFont="1" applyBorder="1" applyAlignment="1" applyProtection="1">
      <alignment horizontal="center" vertical="center"/>
    </xf>
    <xf numFmtId="0" fontId="4" fillId="0" borderId="5" xfId="0" applyFont="1" applyBorder="1" applyAlignment="1" applyProtection="1">
      <alignment horizontal="center" vertical="center"/>
    </xf>
    <xf numFmtId="183" fontId="12" fillId="0" borderId="24" xfId="0" applyNumberFormat="1" applyFont="1" applyFill="1" applyBorder="1" applyAlignment="1" applyProtection="1">
      <alignment horizontal="center" vertical="center"/>
    </xf>
    <xf numFmtId="179" fontId="5" fillId="0" borderId="23" xfId="0" applyNumberFormat="1" applyFont="1" applyBorder="1" applyAlignment="1" applyProtection="1">
      <alignment horizontal="right" vertical="center"/>
      <protection locked="0"/>
    </xf>
    <xf numFmtId="0" fontId="3" fillId="0" borderId="13" xfId="0" applyFont="1" applyBorder="1" applyAlignment="1" applyProtection="1">
      <alignment vertical="center" shrinkToFit="1"/>
    </xf>
    <xf numFmtId="188" fontId="5" fillId="0" borderId="0" xfId="1" applyNumberFormat="1" applyFont="1" applyBorder="1" applyAlignment="1" applyProtection="1">
      <alignment horizontal="center" vertical="center"/>
    </xf>
    <xf numFmtId="191" fontId="20" fillId="5" borderId="34" xfId="0" applyNumberFormat="1" applyFont="1" applyFill="1" applyBorder="1" applyAlignment="1" applyProtection="1">
      <alignment horizontal="right" vertical="top" wrapText="1"/>
    </xf>
    <xf numFmtId="189" fontId="20" fillId="5" borderId="35" xfId="0" applyNumberFormat="1" applyFont="1" applyFill="1" applyBorder="1" applyAlignment="1" applyProtection="1">
      <alignment horizontal="left" vertical="top" wrapText="1"/>
    </xf>
    <xf numFmtId="0" fontId="22" fillId="5" borderId="23" xfId="0" applyFont="1" applyFill="1" applyBorder="1" applyAlignment="1" applyProtection="1">
      <alignment vertical="center"/>
    </xf>
    <xf numFmtId="0" fontId="22" fillId="5" borderId="36" xfId="0" applyFont="1" applyFill="1" applyBorder="1" applyAlignment="1" applyProtection="1">
      <alignment vertical="center"/>
    </xf>
    <xf numFmtId="0" fontId="22" fillId="5" borderId="37" xfId="0" applyFont="1" applyFill="1" applyBorder="1" applyAlignment="1" applyProtection="1">
      <alignment vertical="center"/>
    </xf>
    <xf numFmtId="0" fontId="22" fillId="5" borderId="35" xfId="0" applyFont="1" applyFill="1" applyBorder="1" applyAlignment="1" applyProtection="1">
      <alignment vertical="center"/>
    </xf>
    <xf numFmtId="0" fontId="5" fillId="0" borderId="38" xfId="0" applyFont="1" applyBorder="1" applyAlignment="1" applyProtection="1">
      <alignment horizontal="center" vertical="center"/>
    </xf>
    <xf numFmtId="0" fontId="5" fillId="0" borderId="38" xfId="0" applyFont="1" applyBorder="1" applyAlignment="1" applyProtection="1">
      <alignment horizontal="center" vertical="center" shrinkToFit="1"/>
    </xf>
    <xf numFmtId="178" fontId="5" fillId="4" borderId="38" xfId="0" applyNumberFormat="1" applyFont="1" applyFill="1" applyBorder="1" applyAlignment="1" applyProtection="1">
      <alignment horizontal="center" vertical="center"/>
      <protection locked="0"/>
    </xf>
    <xf numFmtId="179" fontId="5" fillId="4" borderId="39" xfId="0" applyNumberFormat="1" applyFont="1" applyFill="1" applyBorder="1" applyAlignment="1" applyProtection="1">
      <alignment horizontal="center" vertical="center" shrinkToFit="1"/>
      <protection locked="0"/>
    </xf>
    <xf numFmtId="31" fontId="5" fillId="7" borderId="7" xfId="0" applyNumberFormat="1" applyFont="1" applyFill="1" applyBorder="1" applyAlignment="1" applyProtection="1">
      <alignment horizontal="center" vertical="center"/>
      <protection locked="0"/>
    </xf>
    <xf numFmtId="0" fontId="5" fillId="7" borderId="7" xfId="0" applyFont="1" applyFill="1" applyBorder="1" applyAlignment="1" applyProtection="1">
      <alignment horizontal="center" vertical="center"/>
      <protection locked="0"/>
    </xf>
    <xf numFmtId="0" fontId="5" fillId="7" borderId="10" xfId="0" applyFont="1" applyFill="1" applyBorder="1" applyAlignment="1" applyProtection="1">
      <alignment horizontal="center" vertical="center"/>
      <protection locked="0"/>
    </xf>
    <xf numFmtId="0" fontId="15" fillId="0" borderId="0" xfId="0" applyFont="1" applyBorder="1" applyAlignment="1" applyProtection="1">
      <alignment vertical="center"/>
    </xf>
    <xf numFmtId="0" fontId="38" fillId="0" borderId="0" xfId="0" applyFont="1" applyBorder="1" applyAlignment="1" applyProtection="1">
      <alignment horizontal="right"/>
    </xf>
    <xf numFmtId="0" fontId="15" fillId="0" borderId="0" xfId="0" applyFont="1" applyBorder="1" applyAlignment="1" applyProtection="1">
      <alignment horizontal="center" vertical="center"/>
    </xf>
    <xf numFmtId="0" fontId="5" fillId="0" borderId="32" xfId="0" applyFont="1" applyBorder="1" applyAlignment="1" applyProtection="1">
      <alignment horizontal="center" vertical="center" shrinkToFit="1"/>
    </xf>
    <xf numFmtId="0" fontId="5" fillId="0" borderId="8" xfId="0" applyFont="1" applyBorder="1" applyAlignment="1" applyProtection="1">
      <alignment horizontal="center" vertical="center"/>
    </xf>
    <xf numFmtId="0" fontId="5" fillId="0" borderId="32" xfId="0" applyFont="1" applyBorder="1" applyAlignment="1" applyProtection="1">
      <alignment horizontal="center" vertical="center"/>
    </xf>
    <xf numFmtId="179" fontId="5" fillId="0" borderId="0" xfId="0" applyNumberFormat="1" applyFont="1" applyBorder="1" applyAlignment="1" applyProtection="1">
      <alignment horizontal="right" vertical="center"/>
    </xf>
    <xf numFmtId="183" fontId="5" fillId="0" borderId="23" xfId="0" applyNumberFormat="1" applyFont="1" applyFill="1" applyBorder="1" applyAlignment="1" applyProtection="1">
      <alignment horizontal="right" vertical="center"/>
    </xf>
    <xf numFmtId="49" fontId="36" fillId="0" borderId="0" xfId="2" applyNumberFormat="1" applyFont="1" applyBorder="1" applyAlignment="1" applyProtection="1">
      <alignment horizontal="left" vertical="center" wrapText="1"/>
    </xf>
    <xf numFmtId="0" fontId="9" fillId="0" borderId="72" xfId="0" applyFont="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177" fontId="5" fillId="4" borderId="2" xfId="0" applyNumberFormat="1" applyFont="1" applyFill="1" applyBorder="1" applyAlignment="1" applyProtection="1">
      <alignment horizontal="right" vertical="center"/>
      <protection locked="0"/>
    </xf>
    <xf numFmtId="177" fontId="12" fillId="4" borderId="2" xfId="0" applyNumberFormat="1" applyFont="1" applyFill="1" applyBorder="1" applyAlignment="1" applyProtection="1">
      <alignment horizontal="right" vertical="center"/>
      <protection locked="0"/>
    </xf>
    <xf numFmtId="0" fontId="0" fillId="5" borderId="59" xfId="0" applyFill="1" applyBorder="1" applyAlignment="1" applyProtection="1">
      <alignment horizontal="center" vertical="center" wrapText="1"/>
      <protection locked="0"/>
    </xf>
    <xf numFmtId="0" fontId="0" fillId="5" borderId="10" xfId="0" applyFill="1" applyBorder="1" applyAlignment="1" applyProtection="1">
      <alignment horizontal="center" vertical="center" wrapText="1"/>
      <protection locked="0"/>
    </xf>
    <xf numFmtId="0" fontId="0" fillId="5" borderId="43" xfId="0" applyFill="1" applyBorder="1" applyAlignment="1" applyProtection="1">
      <alignment horizontal="center" vertical="center" wrapText="1"/>
      <protection locked="0"/>
    </xf>
    <xf numFmtId="0" fontId="5" fillId="0" borderId="50" xfId="0" applyFont="1" applyBorder="1" applyAlignment="1" applyProtection="1">
      <alignment horizontal="left" vertical="center"/>
    </xf>
    <xf numFmtId="0" fontId="5" fillId="0" borderId="23" xfId="0" applyFont="1" applyBorder="1" applyAlignment="1" applyProtection="1">
      <alignment horizontal="left" vertical="center"/>
    </xf>
    <xf numFmtId="0" fontId="5" fillId="0" borderId="48" xfId="0" applyFont="1" applyBorder="1" applyAlignment="1" applyProtection="1">
      <alignment horizontal="left" vertical="center"/>
    </xf>
    <xf numFmtId="0" fontId="5" fillId="0" borderId="34" xfId="0" applyFont="1" applyBorder="1" applyAlignment="1" applyProtection="1">
      <alignment horizontal="left" vertical="center"/>
    </xf>
    <xf numFmtId="0" fontId="5" fillId="0" borderId="37" xfId="0" applyFont="1" applyBorder="1" applyAlignment="1" applyProtection="1">
      <alignment horizontal="left" vertical="center"/>
    </xf>
    <xf numFmtId="0" fontId="5" fillId="0" borderId="49" xfId="0" applyFont="1" applyBorder="1" applyAlignment="1" applyProtection="1">
      <alignment horizontal="left" vertical="center"/>
    </xf>
    <xf numFmtId="0" fontId="11" fillId="6" borderId="60" xfId="0" applyFont="1" applyFill="1" applyBorder="1" applyAlignment="1" applyProtection="1">
      <alignment horizontal="center" vertical="center"/>
    </xf>
    <xf numFmtId="0" fontId="11" fillId="6" borderId="61" xfId="0" applyFont="1" applyFill="1" applyBorder="1" applyAlignment="1" applyProtection="1">
      <alignment horizontal="center" vertical="center"/>
    </xf>
    <xf numFmtId="0" fontId="11" fillId="6" borderId="62" xfId="0" applyFont="1" applyFill="1" applyBorder="1" applyAlignment="1" applyProtection="1">
      <alignment horizontal="center" vertical="center"/>
    </xf>
    <xf numFmtId="0" fontId="0" fillId="0" borderId="33"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0" fillId="0" borderId="63" xfId="0" applyFont="1" applyBorder="1" applyAlignment="1" applyProtection="1">
      <alignment horizontal="left" vertical="center" wrapText="1"/>
    </xf>
    <xf numFmtId="0" fontId="0" fillId="0" borderId="45" xfId="0" applyFont="1" applyBorder="1" applyAlignment="1" applyProtection="1">
      <alignment horizontal="left" vertical="center" wrapText="1"/>
    </xf>
    <xf numFmtId="0" fontId="0" fillId="0" borderId="37" xfId="0" applyFont="1" applyBorder="1" applyAlignment="1" applyProtection="1">
      <alignment horizontal="left" vertical="center" wrapText="1"/>
    </xf>
    <xf numFmtId="0" fontId="0" fillId="0" borderId="49" xfId="0" applyFont="1" applyBorder="1" applyAlignment="1" applyProtection="1">
      <alignment horizontal="left" vertical="center" wrapText="1"/>
    </xf>
    <xf numFmtId="0" fontId="20" fillId="0" borderId="17" xfId="0" applyFont="1" applyBorder="1" applyAlignment="1" applyProtection="1">
      <alignment horizontal="center" vertical="center" wrapText="1"/>
    </xf>
    <xf numFmtId="0" fontId="20" fillId="0" borderId="12" xfId="0" applyFont="1" applyBorder="1" applyAlignment="1" applyProtection="1">
      <alignment horizontal="center" vertical="center" wrapText="1"/>
    </xf>
    <xf numFmtId="0" fontId="22" fillId="0" borderId="28" xfId="0" applyFont="1" applyBorder="1" applyAlignment="1" applyProtection="1">
      <alignment horizontal="center" vertical="center"/>
    </xf>
    <xf numFmtId="0" fontId="22" fillId="0" borderId="29" xfId="0" applyFont="1" applyBorder="1" applyAlignment="1" applyProtection="1">
      <alignment horizontal="center" vertical="center"/>
    </xf>
    <xf numFmtId="0" fontId="5" fillId="0" borderId="50" xfId="0" applyFont="1" applyBorder="1" applyAlignment="1" applyProtection="1">
      <alignment horizontal="left" vertical="center" wrapText="1"/>
    </xf>
    <xf numFmtId="0" fontId="5" fillId="0" borderId="23" xfId="0" applyFont="1" applyBorder="1" applyAlignment="1" applyProtection="1">
      <alignment horizontal="left" vertical="center" wrapText="1"/>
    </xf>
    <xf numFmtId="0" fontId="5" fillId="0" borderId="48"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64" xfId="0" applyFont="1" applyBorder="1" applyAlignment="1" applyProtection="1">
      <alignment horizontal="left" vertical="center" wrapText="1"/>
    </xf>
    <xf numFmtId="0" fontId="5" fillId="0" borderId="34" xfId="0" applyFont="1" applyBorder="1" applyAlignment="1" applyProtection="1">
      <alignment horizontal="left" vertical="center" wrapText="1"/>
    </xf>
    <xf numFmtId="0" fontId="5" fillId="0" borderId="37" xfId="0" applyFont="1" applyBorder="1" applyAlignment="1" applyProtection="1">
      <alignment horizontal="left" vertical="center" wrapText="1"/>
    </xf>
    <xf numFmtId="0" fontId="5" fillId="0" borderId="49" xfId="0" applyFont="1" applyBorder="1" applyAlignment="1" applyProtection="1">
      <alignment horizontal="left" vertical="center" wrapText="1"/>
    </xf>
    <xf numFmtId="0" fontId="0" fillId="2" borderId="17" xfId="0" applyFill="1" applyBorder="1" applyAlignment="1" applyProtection="1">
      <alignment horizontal="center" vertical="center"/>
      <protection locked="0"/>
    </xf>
    <xf numFmtId="0" fontId="0" fillId="2" borderId="11"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0" fillId="0" borderId="10" xfId="0" applyFont="1" applyBorder="1" applyAlignment="1" applyProtection="1">
      <alignment vertical="center" wrapText="1"/>
    </xf>
    <xf numFmtId="0" fontId="1" fillId="0" borderId="7" xfId="0" applyFont="1" applyBorder="1" applyAlignment="1" applyProtection="1">
      <alignment vertical="center" wrapText="1"/>
    </xf>
    <xf numFmtId="0" fontId="9" fillId="0" borderId="50"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4" xfId="0" applyFont="1" applyBorder="1" applyAlignment="1" applyProtection="1">
      <alignment horizontal="center" vertical="center"/>
    </xf>
    <xf numFmtId="0" fontId="9" fillId="0" borderId="35" xfId="0" applyFont="1" applyBorder="1" applyAlignment="1" applyProtection="1">
      <alignment horizontal="center" vertical="center"/>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30" xfId="0" applyFont="1" applyFill="1" applyBorder="1" applyAlignment="1" applyProtection="1">
      <alignment horizontal="center" vertical="center"/>
      <protection locked="0"/>
    </xf>
    <xf numFmtId="0" fontId="20" fillId="0" borderId="50" xfId="0" applyFont="1" applyBorder="1" applyAlignment="1" applyProtection="1">
      <alignment horizontal="left" vertical="center"/>
    </xf>
    <xf numFmtId="0" fontId="20" fillId="0" borderId="36" xfId="0" applyFont="1" applyBorder="1" applyAlignment="1" applyProtection="1">
      <alignment horizontal="left" vertical="center"/>
    </xf>
    <xf numFmtId="0" fontId="20" fillId="0" borderId="14" xfId="0" applyFont="1" applyBorder="1" applyAlignment="1" applyProtection="1">
      <alignment horizontal="left" vertical="center"/>
    </xf>
    <xf numFmtId="0" fontId="20" fillId="0" borderId="16" xfId="0" applyFont="1" applyBorder="1" applyAlignment="1" applyProtection="1">
      <alignment horizontal="left" vertical="center"/>
    </xf>
    <xf numFmtId="0" fontId="8" fillId="0" borderId="18" xfId="0" applyFont="1" applyBorder="1" applyAlignment="1" applyProtection="1">
      <alignment vertical="center" wrapText="1"/>
    </xf>
    <xf numFmtId="0" fontId="8" fillId="0" borderId="13" xfId="0" applyFont="1" applyBorder="1" applyAlignment="1" applyProtection="1">
      <alignment vertical="center" wrapText="1"/>
    </xf>
    <xf numFmtId="0" fontId="8" fillId="0" borderId="34" xfId="0" applyFont="1" applyBorder="1" applyAlignment="1" applyProtection="1">
      <alignment vertical="center" wrapText="1"/>
    </xf>
    <xf numFmtId="0" fontId="8" fillId="0" borderId="35" xfId="0" applyFont="1" applyBorder="1" applyAlignment="1" applyProtection="1">
      <alignment vertical="center" wrapText="1"/>
    </xf>
    <xf numFmtId="0" fontId="5" fillId="0" borderId="28" xfId="0" applyFont="1" applyBorder="1" applyAlignment="1" applyProtection="1">
      <alignment horizontal="center" vertical="center" shrinkToFit="1"/>
    </xf>
    <xf numFmtId="0" fontId="5" fillId="0" borderId="29" xfId="0" applyFont="1" applyBorder="1" applyAlignment="1" applyProtection="1">
      <alignment horizontal="center" vertical="center" shrinkToFit="1"/>
    </xf>
    <xf numFmtId="0" fontId="5" fillId="0" borderId="29" xfId="0" applyFont="1" applyBorder="1" applyAlignment="1" applyProtection="1">
      <alignment vertical="center" wrapText="1"/>
    </xf>
    <xf numFmtId="0" fontId="0" fillId="0" borderId="29" xfId="0" applyBorder="1" applyAlignment="1" applyProtection="1">
      <alignment vertical="center" wrapText="1"/>
    </xf>
    <xf numFmtId="0" fontId="5" fillId="0" borderId="2" xfId="0" applyFont="1" applyBorder="1" applyAlignment="1" applyProtection="1">
      <alignment vertical="center" wrapText="1"/>
    </xf>
    <xf numFmtId="0" fontId="0" fillId="0" borderId="2" xfId="0" applyBorder="1" applyAlignment="1" applyProtection="1">
      <alignment vertical="center" wrapText="1"/>
    </xf>
    <xf numFmtId="0" fontId="22" fillId="0" borderId="53" xfId="0" applyFont="1" applyBorder="1" applyAlignment="1" applyProtection="1">
      <alignment horizontal="center"/>
    </xf>
    <xf numFmtId="0" fontId="22" fillId="0" borderId="29" xfId="0" applyFont="1" applyBorder="1" applyAlignment="1" applyProtection="1">
      <alignment horizontal="center"/>
    </xf>
    <xf numFmtId="0" fontId="31" fillId="0" borderId="50" xfId="0" applyFont="1" applyBorder="1" applyAlignment="1" applyProtection="1">
      <alignment horizontal="center" vertical="center" wrapText="1" shrinkToFit="1"/>
    </xf>
    <xf numFmtId="0" fontId="31" fillId="0" borderId="36" xfId="0" applyFont="1" applyBorder="1" applyAlignment="1" applyProtection="1">
      <alignment horizontal="center" vertical="center" shrinkToFit="1"/>
    </xf>
    <xf numFmtId="0" fontId="31" fillId="0" borderId="34" xfId="0" applyFont="1" applyBorder="1" applyAlignment="1" applyProtection="1">
      <alignment horizontal="center" vertical="center" shrinkToFit="1"/>
    </xf>
    <xf numFmtId="0" fontId="31" fillId="0" borderId="35" xfId="0" applyFont="1" applyBorder="1" applyAlignment="1" applyProtection="1">
      <alignment horizontal="center" vertical="center" shrinkToFit="1"/>
    </xf>
    <xf numFmtId="0" fontId="5" fillId="0" borderId="14"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20" xfId="0" applyFont="1" applyBorder="1" applyAlignment="1" applyProtection="1">
      <alignment horizontal="left" vertical="center" wrapText="1"/>
    </xf>
    <xf numFmtId="182" fontId="5" fillId="2" borderId="9" xfId="0" applyNumberFormat="1" applyFont="1" applyFill="1" applyBorder="1" applyAlignment="1" applyProtection="1">
      <alignment horizontal="left" vertical="center"/>
      <protection locked="0"/>
    </xf>
    <xf numFmtId="182" fontId="5" fillId="2" borderId="30" xfId="0" applyNumberFormat="1" applyFont="1" applyFill="1" applyBorder="1" applyAlignment="1" applyProtection="1">
      <alignment horizontal="left" vertical="center"/>
      <protection locked="0"/>
    </xf>
    <xf numFmtId="0" fontId="5" fillId="0" borderId="29" xfId="0" applyFont="1" applyBorder="1" applyProtection="1">
      <alignment vertical="center"/>
    </xf>
    <xf numFmtId="184" fontId="7" fillId="0" borderId="29" xfId="0" applyNumberFormat="1" applyFont="1" applyBorder="1" applyAlignment="1" applyProtection="1">
      <alignment horizontal="center" vertical="center"/>
    </xf>
    <xf numFmtId="184" fontId="7" fillId="0" borderId="2" xfId="0" applyNumberFormat="1" applyFont="1" applyBorder="1" applyAlignment="1" applyProtection="1">
      <alignment horizontal="center" vertical="center"/>
    </xf>
    <xf numFmtId="0" fontId="32" fillId="5" borderId="50" xfId="0" applyFont="1" applyFill="1" applyBorder="1" applyAlignment="1" applyProtection="1">
      <alignment vertical="center"/>
    </xf>
    <xf numFmtId="0" fontId="32" fillId="5" borderId="34" xfId="0" applyFont="1" applyFill="1" applyBorder="1" applyAlignment="1" applyProtection="1">
      <alignment vertical="center"/>
    </xf>
    <xf numFmtId="0" fontId="12" fillId="3" borderId="51" xfId="0" applyFont="1" applyFill="1" applyBorder="1" applyAlignment="1" applyProtection="1">
      <alignment horizontal="center" vertical="center" shrinkToFit="1"/>
      <protection locked="0"/>
    </xf>
    <xf numFmtId="0" fontId="12" fillId="3" borderId="52" xfId="0" applyFont="1" applyFill="1" applyBorder="1" applyAlignment="1" applyProtection="1">
      <alignment horizontal="center" vertical="center" shrinkToFit="1"/>
      <protection locked="0"/>
    </xf>
    <xf numFmtId="177" fontId="7" fillId="0" borderId="28" xfId="0" applyNumberFormat="1" applyFont="1" applyBorder="1" applyAlignment="1" applyProtection="1">
      <alignment horizontal="center" vertical="center"/>
    </xf>
    <xf numFmtId="177" fontId="7" fillId="0" borderId="29" xfId="0" applyNumberFormat="1" applyFont="1" applyBorder="1" applyAlignment="1" applyProtection="1">
      <alignment horizontal="center" vertical="center"/>
    </xf>
    <xf numFmtId="176" fontId="7" fillId="0" borderId="28" xfId="0" applyNumberFormat="1" applyFont="1" applyBorder="1" applyAlignment="1" applyProtection="1">
      <alignment horizontal="center" vertical="center"/>
    </xf>
    <xf numFmtId="176" fontId="0" fillId="0" borderId="29" xfId="0" applyNumberFormat="1" applyBorder="1" applyProtection="1">
      <alignment vertical="center"/>
    </xf>
    <xf numFmtId="0" fontId="5" fillId="0" borderId="51" xfId="0" applyFont="1" applyFill="1" applyBorder="1" applyAlignment="1" applyProtection="1">
      <alignment horizontal="center" vertical="center" shrinkToFit="1"/>
    </xf>
    <xf numFmtId="0" fontId="5" fillId="0" borderId="52" xfId="0" applyFont="1" applyFill="1" applyBorder="1" applyAlignment="1" applyProtection="1">
      <alignment horizontal="center" vertical="center" shrinkToFit="1"/>
    </xf>
    <xf numFmtId="0" fontId="20" fillId="0" borderId="72" xfId="0" applyFont="1" applyBorder="1" applyAlignment="1" applyProtection="1">
      <alignment horizontal="center" vertical="center"/>
      <protection locked="0"/>
    </xf>
    <xf numFmtId="31" fontId="5" fillId="0" borderId="53" xfId="0" applyNumberFormat="1" applyFont="1" applyBorder="1" applyAlignment="1" applyProtection="1">
      <alignment horizontal="center" vertical="center"/>
      <protection locked="0"/>
    </xf>
    <xf numFmtId="31" fontId="5" fillId="0" borderId="29" xfId="0" applyNumberFormat="1" applyFont="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12" fillId="4" borderId="50" xfId="0" applyFont="1" applyFill="1" applyBorder="1" applyAlignment="1" applyProtection="1">
      <alignment horizontal="center" vertical="center"/>
      <protection locked="0"/>
    </xf>
    <xf numFmtId="0" fontId="12" fillId="4" borderId="23" xfId="0" applyFont="1" applyFill="1" applyBorder="1" applyAlignment="1" applyProtection="1">
      <alignment horizontal="center" vertical="center"/>
      <protection locked="0"/>
    </xf>
    <xf numFmtId="0" fontId="12" fillId="4" borderId="36" xfId="0" applyFont="1" applyFill="1" applyBorder="1" applyAlignment="1" applyProtection="1">
      <alignment horizontal="center" vertical="center"/>
      <protection locked="0"/>
    </xf>
    <xf numFmtId="0" fontId="12" fillId="4" borderId="14" xfId="0" applyFont="1" applyFill="1" applyBorder="1" applyAlignment="1" applyProtection="1">
      <alignment horizontal="center" vertical="center"/>
      <protection locked="0"/>
    </xf>
    <xf numFmtId="0" fontId="12" fillId="4" borderId="15" xfId="0" applyFont="1" applyFill="1" applyBorder="1" applyAlignment="1" applyProtection="1">
      <alignment horizontal="center" vertical="center"/>
      <protection locked="0"/>
    </xf>
    <xf numFmtId="0" fontId="12" fillId="4" borderId="16" xfId="0" applyFont="1" applyFill="1" applyBorder="1" applyAlignment="1" applyProtection="1">
      <alignment horizontal="center" vertical="center"/>
      <protection locked="0"/>
    </xf>
    <xf numFmtId="182" fontId="5" fillId="2" borderId="8" xfId="0" applyNumberFormat="1" applyFont="1" applyFill="1" applyBorder="1" applyAlignment="1" applyProtection="1">
      <alignment horizontal="left" vertical="center" wrapText="1"/>
      <protection locked="0"/>
    </xf>
    <xf numFmtId="182" fontId="5" fillId="2" borderId="54" xfId="0" applyNumberFormat="1" applyFont="1" applyFill="1" applyBorder="1" applyAlignment="1" applyProtection="1">
      <alignment horizontal="left" vertical="center"/>
      <protection locked="0"/>
    </xf>
    <xf numFmtId="0" fontId="5" fillId="0" borderId="58" xfId="0" applyFont="1" applyBorder="1" applyAlignment="1" applyProtection="1">
      <alignment horizontal="center" vertical="center" shrinkToFit="1"/>
    </xf>
    <xf numFmtId="0" fontId="22" fillId="0" borderId="32" xfId="0" applyFont="1" applyBorder="1" applyAlignment="1" applyProtection="1">
      <alignment horizontal="center" vertical="center"/>
    </xf>
    <xf numFmtId="0" fontId="30" fillId="0" borderId="29" xfId="0" applyFont="1" applyBorder="1" applyAlignment="1" applyProtection="1">
      <alignment horizontal="center" vertical="center"/>
    </xf>
    <xf numFmtId="0" fontId="5" fillId="0" borderId="53" xfId="0" applyFont="1" applyBorder="1" applyAlignment="1" applyProtection="1">
      <alignment horizontal="center" vertical="center" shrinkToFit="1"/>
    </xf>
    <xf numFmtId="0" fontId="0" fillId="0" borderId="47" xfId="0" applyBorder="1" applyAlignment="1" applyProtection="1">
      <alignment horizontal="left" vertical="center"/>
    </xf>
    <xf numFmtId="0" fontId="0" fillId="0" borderId="23" xfId="0" applyBorder="1" applyAlignment="1" applyProtection="1">
      <alignment horizontal="left" vertical="center"/>
    </xf>
    <xf numFmtId="0" fontId="0" fillId="0" borderId="48" xfId="0" applyBorder="1" applyAlignment="1" applyProtection="1">
      <alignment horizontal="left" vertical="center"/>
    </xf>
    <xf numFmtId="0" fontId="0" fillId="0" borderId="45" xfId="0" applyBorder="1" applyAlignment="1" applyProtection="1">
      <alignment horizontal="left" vertical="center"/>
    </xf>
    <xf numFmtId="0" fontId="0" fillId="0" borderId="37" xfId="0" applyBorder="1" applyAlignment="1" applyProtection="1">
      <alignment horizontal="left" vertical="center"/>
    </xf>
    <xf numFmtId="0" fontId="0" fillId="0" borderId="49" xfId="0" applyBorder="1" applyAlignment="1" applyProtection="1">
      <alignment horizontal="left" vertical="center"/>
    </xf>
    <xf numFmtId="0" fontId="13" fillId="0" borderId="28" xfId="0" applyFont="1" applyBorder="1" applyAlignment="1" applyProtection="1">
      <alignment horizontal="center" vertical="center"/>
    </xf>
    <xf numFmtId="0" fontId="13" fillId="0" borderId="29" xfId="0" applyFont="1" applyBorder="1" applyAlignment="1" applyProtection="1">
      <alignment horizontal="center" vertical="center"/>
    </xf>
    <xf numFmtId="0" fontId="0" fillId="0" borderId="47" xfId="0" applyBorder="1" applyAlignment="1" applyProtection="1">
      <alignment horizontal="left" vertical="center" wrapText="1"/>
    </xf>
    <xf numFmtId="0" fontId="0" fillId="0" borderId="23" xfId="0" applyBorder="1" applyAlignment="1" applyProtection="1">
      <alignment horizontal="left" vertical="center" wrapText="1"/>
    </xf>
    <xf numFmtId="0" fontId="0" fillId="0" borderId="48" xfId="0" applyBorder="1" applyAlignment="1" applyProtection="1">
      <alignment horizontal="left" vertical="center" wrapText="1"/>
    </xf>
    <xf numFmtId="0" fontId="0" fillId="0" borderId="45" xfId="0" applyBorder="1" applyAlignment="1" applyProtection="1">
      <alignment horizontal="left" vertical="center" wrapText="1"/>
    </xf>
    <xf numFmtId="0" fontId="0" fillId="0" borderId="37" xfId="0" applyBorder="1" applyAlignment="1" applyProtection="1">
      <alignment horizontal="left" vertical="center" wrapText="1"/>
    </xf>
    <xf numFmtId="0" fontId="0" fillId="0" borderId="49" xfId="0" applyBorder="1" applyAlignment="1" applyProtection="1">
      <alignment horizontal="left" vertical="center" wrapText="1"/>
    </xf>
    <xf numFmtId="0" fontId="5" fillId="0" borderId="44" xfId="0" applyFont="1" applyBorder="1" applyAlignment="1" applyProtection="1">
      <alignment horizontal="center" vertical="center" wrapText="1"/>
    </xf>
    <xf numFmtId="0" fontId="0" fillId="0" borderId="45" xfId="0" applyBorder="1" applyAlignment="1" applyProtection="1">
      <alignment horizontal="center" vertical="center"/>
    </xf>
    <xf numFmtId="178" fontId="7" fillId="0" borderId="32" xfId="0" applyNumberFormat="1" applyFont="1" applyBorder="1" applyAlignment="1" applyProtection="1">
      <alignment horizontal="center" vertical="center"/>
    </xf>
    <xf numFmtId="178" fontId="7" fillId="0" borderId="29" xfId="0" applyNumberFormat="1" applyFont="1" applyBorder="1" applyAlignment="1" applyProtection="1">
      <alignment horizontal="center" vertical="center"/>
    </xf>
    <xf numFmtId="0" fontId="5" fillId="0" borderId="32" xfId="0" applyFont="1" applyBorder="1" applyAlignment="1" applyProtection="1">
      <alignment horizontal="center" vertical="center" shrinkToFi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54" xfId="0" applyFont="1" applyBorder="1" applyAlignment="1" applyProtection="1">
      <alignment horizontal="center" vertical="center"/>
    </xf>
    <xf numFmtId="0" fontId="0" fillId="7" borderId="40" xfId="0" applyFont="1" applyFill="1" applyBorder="1" applyAlignment="1" applyProtection="1">
      <alignment horizontal="center" vertical="center" wrapText="1"/>
    </xf>
    <xf numFmtId="0" fontId="1" fillId="7" borderId="41" xfId="0" applyFont="1" applyFill="1" applyBorder="1" applyAlignment="1" applyProtection="1">
      <alignment horizontal="center" vertical="center" wrapText="1"/>
    </xf>
    <xf numFmtId="0" fontId="1" fillId="7" borderId="42" xfId="0" applyFont="1" applyFill="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43" xfId="0" applyFont="1" applyBorder="1" applyAlignment="1" applyProtection="1">
      <alignment horizontal="center" vertical="center"/>
    </xf>
    <xf numFmtId="181" fontId="5" fillId="2" borderId="8" xfId="0" applyNumberFormat="1" applyFont="1" applyFill="1" applyBorder="1" applyAlignment="1" applyProtection="1">
      <alignment horizontal="right" vertical="center"/>
      <protection locked="0"/>
    </xf>
    <xf numFmtId="181" fontId="5" fillId="2" borderId="54" xfId="0" applyNumberFormat="1" applyFont="1" applyFill="1" applyBorder="1" applyAlignment="1" applyProtection="1">
      <alignment horizontal="right" vertical="center"/>
      <protection locked="0"/>
    </xf>
    <xf numFmtId="31" fontId="2" fillId="2" borderId="34" xfId="0" applyNumberFormat="1" applyFont="1" applyFill="1" applyBorder="1" applyAlignment="1" applyProtection="1">
      <alignment horizontal="center" vertical="center" wrapText="1"/>
      <protection locked="0"/>
    </xf>
    <xf numFmtId="0" fontId="2" fillId="2" borderId="37" xfId="0" applyFont="1" applyFill="1" applyBorder="1" applyAlignment="1" applyProtection="1">
      <alignment horizontal="center" vertical="center"/>
      <protection locked="0"/>
    </xf>
    <xf numFmtId="0" fontId="12" fillId="2" borderId="51"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52"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30" xfId="0" applyFont="1" applyFill="1" applyBorder="1" applyAlignment="1" applyProtection="1">
      <alignment horizontal="center" vertical="center"/>
      <protection locked="0"/>
    </xf>
    <xf numFmtId="0" fontId="28" fillId="4" borderId="55" xfId="0" applyFont="1" applyFill="1" applyBorder="1" applyAlignment="1" applyProtection="1">
      <alignment horizontal="center" vertical="center"/>
      <protection locked="0"/>
    </xf>
    <xf numFmtId="0" fontId="28" fillId="4" borderId="56" xfId="0" applyFont="1" applyFill="1" applyBorder="1" applyAlignment="1" applyProtection="1">
      <alignment horizontal="center" vertical="center"/>
      <protection locked="0"/>
    </xf>
    <xf numFmtId="0" fontId="28" fillId="4" borderId="57" xfId="0" applyFont="1" applyFill="1" applyBorder="1" applyAlignment="1" applyProtection="1">
      <alignment horizontal="center" vertical="center"/>
      <protection locked="0"/>
    </xf>
    <xf numFmtId="0" fontId="28" fillId="4" borderId="34" xfId="0" applyFont="1" applyFill="1" applyBorder="1" applyAlignment="1" applyProtection="1">
      <alignment horizontal="center" vertical="center"/>
      <protection locked="0"/>
    </xf>
    <xf numFmtId="0" fontId="28" fillId="4" borderId="37" xfId="0" applyFont="1" applyFill="1" applyBorder="1" applyAlignment="1" applyProtection="1">
      <alignment horizontal="center" vertical="center"/>
      <protection locked="0"/>
    </xf>
    <xf numFmtId="0" fontId="28" fillId="4" borderId="49"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46" xfId="0" applyFont="1" applyFill="1" applyBorder="1" applyAlignment="1" applyProtection="1">
      <alignment horizontal="center" vertical="center"/>
      <protection locked="0"/>
    </xf>
    <xf numFmtId="0" fontId="0" fillId="0" borderId="3" xfId="0" applyBorder="1" applyAlignment="1" applyProtection="1">
      <alignment horizontal="left" vertical="center" wrapText="1"/>
    </xf>
    <xf numFmtId="0" fontId="0" fillId="0" borderId="10" xfId="0" applyBorder="1" applyAlignment="1" applyProtection="1">
      <alignment horizontal="left" vertical="center" wrapText="1"/>
    </xf>
    <xf numFmtId="184" fontId="7" fillId="0" borderId="28" xfId="0" applyNumberFormat="1" applyFont="1" applyBorder="1" applyAlignment="1" applyProtection="1">
      <alignment horizontal="center" vertical="center"/>
    </xf>
    <xf numFmtId="0" fontId="22" fillId="0" borderId="28" xfId="0" applyFont="1" applyBorder="1" applyAlignment="1" applyProtection="1">
      <alignment horizontal="center" vertical="center" wrapText="1"/>
    </xf>
    <xf numFmtId="0" fontId="22" fillId="0" borderId="58" xfId="0" applyFont="1" applyBorder="1" applyAlignment="1" applyProtection="1">
      <alignment horizontal="center" vertical="center" wrapText="1"/>
    </xf>
    <xf numFmtId="0" fontId="12" fillId="0" borderId="65" xfId="0" applyFont="1" applyBorder="1" applyAlignment="1" applyProtection="1">
      <alignment horizontal="center" vertical="center" shrinkToFit="1"/>
    </xf>
    <xf numFmtId="0" fontId="12" fillId="0" borderId="66" xfId="0" applyFont="1" applyBorder="1" applyAlignment="1" applyProtection="1">
      <alignment horizontal="center" vertical="center" shrinkToFit="1"/>
    </xf>
    <xf numFmtId="0" fontId="12" fillId="0" borderId="67" xfId="0" applyFont="1" applyBorder="1" applyAlignment="1" applyProtection="1">
      <alignment horizontal="center" vertical="center" shrinkToFit="1"/>
    </xf>
    <xf numFmtId="0" fontId="12" fillId="0" borderId="65" xfId="0" applyFont="1" applyBorder="1" applyAlignment="1" applyProtection="1">
      <alignment horizontal="center" vertical="center"/>
    </xf>
    <xf numFmtId="0" fontId="12" fillId="0" borderId="68" xfId="0" applyFont="1" applyBorder="1" applyAlignment="1" applyProtection="1">
      <alignment horizontal="center" vertical="center"/>
    </xf>
    <xf numFmtId="0" fontId="12" fillId="0" borderId="31"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181" fontId="5" fillId="4" borderId="38"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0" fillId="0" borderId="0" xfId="0" applyFill="1" applyAlignment="1" applyProtection="1">
      <alignment vertical="center"/>
    </xf>
    <xf numFmtId="38" fontId="5" fillId="0" borderId="0" xfId="2" applyFont="1" applyBorder="1" applyAlignment="1" applyProtection="1">
      <alignment horizontal="right" vertical="center" shrinkToFit="1"/>
    </xf>
    <xf numFmtId="49" fontId="15" fillId="0" borderId="0" xfId="2" applyNumberFormat="1" applyFont="1" applyBorder="1" applyAlignment="1" applyProtection="1">
      <alignment horizontal="justify" vertical="justify" wrapText="1"/>
    </xf>
    <xf numFmtId="0" fontId="5" fillId="0" borderId="69" xfId="0" applyFont="1" applyBorder="1" applyAlignment="1" applyProtection="1">
      <alignment horizontal="center" vertical="center"/>
    </xf>
    <xf numFmtId="0" fontId="5" fillId="0" borderId="70" xfId="0" applyFont="1" applyBorder="1" applyAlignment="1" applyProtection="1">
      <alignment horizontal="center" vertical="center"/>
    </xf>
    <xf numFmtId="0" fontId="4" fillId="0" borderId="65" xfId="0" applyFont="1" applyBorder="1" applyAlignment="1" applyProtection="1">
      <alignment horizontal="center" vertical="center"/>
    </xf>
    <xf numFmtId="0" fontId="4" fillId="0" borderId="66" xfId="0" applyFont="1" applyBorder="1" applyAlignment="1" applyProtection="1">
      <alignment horizontal="center" vertical="center"/>
    </xf>
    <xf numFmtId="0" fontId="5" fillId="0" borderId="0" xfId="0" applyFont="1" applyBorder="1" applyAlignment="1" applyProtection="1">
      <alignment horizontal="justify" vertical="justify" wrapText="1"/>
    </xf>
    <xf numFmtId="0" fontId="5" fillId="0" borderId="32" xfId="0" applyFont="1" applyBorder="1" applyAlignment="1" applyProtection="1">
      <alignment horizontal="center" vertical="center"/>
    </xf>
    <xf numFmtId="0" fontId="5" fillId="0" borderId="58" xfId="0" applyFont="1" applyBorder="1" applyAlignment="1" applyProtection="1">
      <alignment horizontal="center" vertical="center"/>
    </xf>
    <xf numFmtId="0" fontId="5" fillId="0" borderId="32" xfId="0" applyFont="1" applyBorder="1" applyAlignment="1" applyProtection="1">
      <alignment horizontal="center" vertical="center" wrapText="1" shrinkToFit="1"/>
    </xf>
    <xf numFmtId="181" fontId="5" fillId="2" borderId="71" xfId="0" applyNumberFormat="1" applyFont="1" applyFill="1" applyBorder="1" applyAlignment="1" applyProtection="1">
      <alignment horizontal="center" vertical="center"/>
      <protection locked="0"/>
    </xf>
    <xf numFmtId="181" fontId="5" fillId="2" borderId="58" xfId="0" applyNumberFormat="1" applyFont="1" applyFill="1" applyBorder="1" applyAlignment="1" applyProtection="1">
      <alignment horizontal="center" vertical="center"/>
      <protection locked="0"/>
    </xf>
    <xf numFmtId="0" fontId="12" fillId="0" borderId="51" xfId="0" applyFont="1" applyBorder="1" applyAlignment="1" applyProtection="1">
      <alignment horizontal="center" vertical="center"/>
    </xf>
    <xf numFmtId="0" fontId="5" fillId="0" borderId="0" xfId="0" applyFont="1" applyBorder="1" applyAlignment="1" applyProtection="1">
      <alignment horizontal="left" vertical="justify" wrapText="1"/>
    </xf>
    <xf numFmtId="181" fontId="5" fillId="4" borderId="29"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left" vertical="center" shrinkToFit="1"/>
    </xf>
    <xf numFmtId="0" fontId="12" fillId="0" borderId="68" xfId="0" applyFont="1" applyBorder="1" applyAlignment="1" applyProtection="1">
      <alignment horizontal="center" vertical="center" shrinkToFit="1"/>
    </xf>
    <xf numFmtId="0" fontId="11" fillId="6" borderId="60" xfId="0" applyFont="1" applyFill="1" applyBorder="1" applyAlignment="1" applyProtection="1">
      <alignment horizontal="center" vertical="center"/>
      <protection locked="0"/>
    </xf>
    <xf numFmtId="0" fontId="11" fillId="6" borderId="61" xfId="0" applyFont="1" applyFill="1" applyBorder="1" applyAlignment="1" applyProtection="1">
      <alignment horizontal="center" vertical="center"/>
      <protection locked="0"/>
    </xf>
    <xf numFmtId="0" fontId="11" fillId="6" borderId="62" xfId="0" applyFont="1" applyFill="1" applyBorder="1" applyAlignment="1" applyProtection="1">
      <alignment horizontal="center" vertical="center"/>
      <protection locked="0"/>
    </xf>
    <xf numFmtId="0" fontId="20" fillId="0" borderId="72" xfId="0" applyNumberFormat="1" applyFont="1" applyBorder="1" applyAlignment="1" applyProtection="1">
      <alignment horizontal="center" vertical="center"/>
      <protection locked="0"/>
    </xf>
  </cellXfs>
  <cellStyles count="3">
    <cellStyle name="パーセント" xfId="1" builtinId="5"/>
    <cellStyle name="桁区切り" xfId="2" builtinId="6"/>
    <cellStyle name="標準" xfId="0" builtinId="0"/>
  </cellStyles>
  <dxfs count="9">
    <dxf>
      <fill>
        <patternFill>
          <bgColor rgb="FFFFFF00"/>
        </patternFill>
      </fill>
    </dxf>
    <dxf>
      <font>
        <color rgb="FFFF0000"/>
      </font>
    </dxf>
    <dxf>
      <font>
        <color rgb="FFFF0000"/>
      </font>
    </dxf>
    <dxf>
      <font>
        <color rgb="FFFF0000"/>
        <name val="ＭＳ Ｐゴシック"/>
        <scheme val="none"/>
      </font>
    </dxf>
    <dxf>
      <font>
        <color rgb="FFFF0000"/>
      </font>
    </dxf>
    <dxf>
      <font>
        <color rgb="FFFF0000"/>
      </font>
    </dxf>
    <dxf>
      <fill>
        <patternFill>
          <bgColor rgb="FFCCFFFF"/>
        </patternFill>
      </fill>
    </dxf>
    <dxf>
      <font>
        <color rgb="FFFF0000"/>
        <name val="ＭＳ Ｐゴシック"/>
        <scheme val="none"/>
      </font>
    </dxf>
    <dxf>
      <fill>
        <patternFill>
          <bgColor rgb="FFCCFFFF"/>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685800</xdr:colOff>
      <xdr:row>28</xdr:row>
      <xdr:rowOff>9525</xdr:rowOff>
    </xdr:from>
    <xdr:to>
      <xdr:col>8</xdr:col>
      <xdr:colOff>104775</xdr:colOff>
      <xdr:row>38</xdr:row>
      <xdr:rowOff>142875</xdr:rowOff>
    </xdr:to>
    <xdr:pic>
      <xdr:nvPicPr>
        <xdr:cNvPr id="13466"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5514975"/>
          <a:ext cx="3638550" cy="20383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3</xdr:col>
      <xdr:colOff>0</xdr:colOff>
      <xdr:row>41</xdr:row>
      <xdr:rowOff>180975</xdr:rowOff>
    </xdr:from>
    <xdr:to>
      <xdr:col>8</xdr:col>
      <xdr:colOff>114300</xdr:colOff>
      <xdr:row>52</xdr:row>
      <xdr:rowOff>133350</xdr:rowOff>
    </xdr:to>
    <xdr:pic>
      <xdr:nvPicPr>
        <xdr:cNvPr id="13467" name="図 13" descr="白紙.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2625" y="7953375"/>
          <a:ext cx="3638550" cy="2038350"/>
        </a:xfrm>
        <a:prstGeom prst="rect">
          <a:avLst/>
        </a:prstGeom>
        <a:solidFill>
          <a:srgbClr val="00B0F0">
            <a:alpha val="61176"/>
          </a:srgbClr>
        </a:solidFill>
        <a:ln w="3175">
          <a:solidFill>
            <a:srgbClr val="000000"/>
          </a:solidFill>
          <a:miter lim="800000"/>
          <a:headEnd/>
          <a:tailEnd/>
        </a:ln>
      </xdr:spPr>
    </xdr:pic>
    <xdr:clientData fLocksWithSheet="0"/>
  </xdr:twoCellAnchor>
  <xdr:twoCellAnchor>
    <xdr:from>
      <xdr:col>1</xdr:col>
      <xdr:colOff>39546</xdr:colOff>
      <xdr:row>16</xdr:row>
      <xdr:rowOff>10779</xdr:rowOff>
    </xdr:from>
    <xdr:to>
      <xdr:col>3</xdr:col>
      <xdr:colOff>470668</xdr:colOff>
      <xdr:row>18</xdr:row>
      <xdr:rowOff>38609</xdr:rowOff>
    </xdr:to>
    <mc:AlternateContent xmlns:mc="http://schemas.openxmlformats.org/markup-compatibility/2006" xmlns:a14="http://schemas.microsoft.com/office/drawing/2010/main">
      <mc:Choice Requires="a14">
        <xdr:sp macro="" textlink="">
          <xdr:nvSpPr>
            <xdr:cNvPr id="5" name="テキスト ボックス 6"/>
            <xdr:cNvSpPr txBox="1"/>
          </xdr:nvSpPr>
          <xdr:spPr>
            <a:xfrm>
              <a:off x="830301" y="3252873"/>
              <a:ext cx="1592093" cy="40883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𝜀</m:t>
                        </m:r>
                      </m:e>
                      <m:sub>
                        <m:r>
                          <m:rPr>
                            <m:sty m:val="p"/>
                          </m:rPr>
                          <a:rPr lang="en-US" altLang="ja-JP" sz="900">
                            <a:solidFill>
                              <a:schemeClr val="tx1"/>
                            </a:solidFill>
                            <a:effectLst/>
                            <a:latin typeface="Cambria Math"/>
                            <a:ea typeface="+mn-ea"/>
                            <a:cs typeface="+mn-cs"/>
                          </a:rPr>
                          <m:t>p</m:t>
                        </m:r>
                      </m:sub>
                    </m:sSub>
                    <m:r>
                      <a:rPr lang="en-US" altLang="ja-JP" sz="900">
                        <a:solidFill>
                          <a:schemeClr val="tx1"/>
                        </a:solidFill>
                        <a:effectLst/>
                        <a:latin typeface="Cambria Math"/>
                        <a:ea typeface="+mn-ea"/>
                        <a:cs typeface="+mn-cs"/>
                      </a:rPr>
                      <m:t>=</m:t>
                    </m:r>
                    <m:d>
                      <m:dPr>
                        <m:ctrlPr>
                          <a:rPr lang="ja-JP" altLang="ja-JP" sz="900" i="1">
                            <a:solidFill>
                              <a:schemeClr val="tx1"/>
                            </a:solidFill>
                            <a:effectLst/>
                            <a:latin typeface="Cambria Math"/>
                            <a:ea typeface="+mn-ea"/>
                            <a:cs typeface="+mn-cs"/>
                          </a:rPr>
                        </m:ctrlPr>
                      </m:dPr>
                      <m:e>
                        <m:f>
                          <m:fPr>
                            <m:ctrlPr>
                              <a:rPr lang="ja-JP" altLang="ja-JP" sz="900" i="1">
                                <a:solidFill>
                                  <a:schemeClr val="tx1"/>
                                </a:solidFill>
                                <a:effectLst/>
                                <a:latin typeface="Cambria Math"/>
                                <a:ea typeface="+mn-ea"/>
                                <a:cs typeface="+mn-cs"/>
                              </a:rPr>
                            </m:ctrlPr>
                          </m:fPr>
                          <m:num>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m:rPr>
                                    <m:sty m:val="p"/>
                                  </m:rPr>
                                  <a:rPr lang="en-US" altLang="ja-JP" sz="900">
                                    <a:solidFill>
                                      <a:schemeClr val="tx1"/>
                                    </a:solidFill>
                                    <a:effectLst/>
                                    <a:latin typeface="Cambria Math"/>
                                    <a:ea typeface="+mn-ea"/>
                                    <a:cs typeface="+mn-cs"/>
                                  </a:rPr>
                                  <m:t>x</m:t>
                                </m:r>
                              </m:sub>
                            </m:sSub>
                          </m:num>
                          <m:den>
                            <m:sSub>
                              <m:sSubPr>
                                <m:ctrlPr>
                                  <a:rPr lang="ja-JP" altLang="ja-JP" sz="900" i="1">
                                    <a:solidFill>
                                      <a:schemeClr val="tx1"/>
                                    </a:solidFill>
                                    <a:effectLst/>
                                    <a:latin typeface="Cambria Math"/>
                                    <a:ea typeface="+mn-ea"/>
                                    <a:cs typeface="+mn-cs"/>
                                  </a:rPr>
                                </m:ctrlPr>
                              </m:sSubPr>
                              <m:e>
                                <m:r>
                                  <a:rPr lang="en-US" altLang="ja-JP" sz="900" i="1">
                                    <a:solidFill>
                                      <a:schemeClr val="tx1"/>
                                    </a:solidFill>
                                    <a:effectLst/>
                                    <a:latin typeface="Cambria Math"/>
                                    <a:ea typeface="+mn-ea"/>
                                    <a:cs typeface="+mn-cs"/>
                                  </a:rPr>
                                  <m:t>𝑝</m:t>
                                </m:r>
                              </m:e>
                              <m:sub>
                                <m:r>
                                  <a:rPr lang="en-US" altLang="ja-JP" sz="900" i="1">
                                    <a:solidFill>
                                      <a:schemeClr val="tx1"/>
                                    </a:solidFill>
                                    <a:effectLst/>
                                    <a:latin typeface="Cambria Math"/>
                                    <a:ea typeface="+mn-ea"/>
                                    <a:cs typeface="+mn-cs"/>
                                  </a:rPr>
                                  <m:t>𝑟</m:t>
                                </m:r>
                              </m:sub>
                            </m:sSub>
                          </m:den>
                        </m:f>
                        <m:r>
                          <a:rPr lang="en-US" altLang="ja-JP" sz="900" i="1">
                            <a:solidFill>
                              <a:schemeClr val="tx1"/>
                            </a:solidFill>
                            <a:effectLst/>
                            <a:latin typeface="Cambria Math"/>
                            <a:ea typeface="+mn-ea"/>
                            <a:cs typeface="+mn-cs"/>
                          </a:rPr>
                          <m:t>−1</m:t>
                        </m:r>
                      </m:e>
                    </m:d>
                    <m:r>
                      <a:rPr lang="ja-JP" altLang="ja-JP" sz="900">
                        <a:solidFill>
                          <a:schemeClr val="tx1"/>
                        </a:solidFill>
                        <a:effectLst/>
                        <a:latin typeface="Cambria Math"/>
                        <a:ea typeface="+mn-ea"/>
                        <a:cs typeface="+mn-cs"/>
                      </a:rPr>
                      <m:t>×</m:t>
                    </m:r>
                    <m:r>
                      <a:rPr lang="en-US" altLang="ja-JP" sz="900">
                        <a:solidFill>
                          <a:schemeClr val="tx1"/>
                        </a:solidFill>
                        <a:effectLst/>
                        <a:latin typeface="Cambria Math"/>
                        <a:ea typeface="+mn-ea"/>
                        <a:cs typeface="+mn-cs"/>
                      </a:rPr>
                      <m:t>100</m:t>
                    </m:r>
                  </m:oMath>
                </m:oMathPara>
              </a14:m>
              <a:endParaRPr kumimoji="1" lang="ja-JP" altLang="en-US" sz="900"/>
            </a:p>
          </xdr:txBody>
        </xdr:sp>
      </mc:Choice>
      <mc:Fallback xmlns="">
        <xdr:sp macro="" textlink="">
          <xdr:nvSpPr>
            <xdr:cNvPr id="5" name="テキスト ボックス 6"/>
            <xdr:cNvSpPr txBox="1"/>
          </xdr:nvSpPr>
          <xdr:spPr>
            <a:xfrm>
              <a:off x="830301" y="3252873"/>
              <a:ext cx="1592093" cy="40883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r>
                <a:rPr lang="en-US" altLang="ja-JP" sz="900" i="0">
                  <a:solidFill>
                    <a:schemeClr val="tx1"/>
                  </a:solidFill>
                  <a:effectLst/>
                  <a:latin typeface="Cambria Math"/>
                  <a:ea typeface="+mn-ea"/>
                  <a:cs typeface="+mn-cs"/>
                </a:rPr>
                <a:t>𝜀</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p=</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x</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𝑝</a:t>
              </a:r>
              <a:r>
                <a:rPr lang="ja-JP" altLang="ja-JP" sz="900" i="0">
                  <a:solidFill>
                    <a:schemeClr val="tx1"/>
                  </a:solidFill>
                  <a:effectLst/>
                  <a:latin typeface="Cambria Math"/>
                  <a:ea typeface="+mn-ea"/>
                  <a:cs typeface="+mn-cs"/>
                </a:rPr>
                <a:t>_</a:t>
              </a:r>
              <a:r>
                <a:rPr lang="en-US" altLang="ja-JP" sz="900" i="0">
                  <a:solidFill>
                    <a:schemeClr val="tx1"/>
                  </a:solidFill>
                  <a:effectLst/>
                  <a:latin typeface="Cambria Math"/>
                  <a:ea typeface="+mn-ea"/>
                  <a:cs typeface="+mn-cs"/>
                </a:rPr>
                <a:t>𝑟 −1)</a:t>
              </a:r>
              <a:r>
                <a:rPr lang="ja-JP" altLang="ja-JP" sz="900" i="0">
                  <a:solidFill>
                    <a:schemeClr val="tx1"/>
                  </a:solidFill>
                  <a:effectLst/>
                  <a:latin typeface="Cambria Math"/>
                  <a:ea typeface="+mn-ea"/>
                  <a:cs typeface="+mn-cs"/>
                </a:rPr>
                <a:t>×</a:t>
              </a:r>
              <a:r>
                <a:rPr lang="en-US" altLang="ja-JP" sz="900" i="0">
                  <a:solidFill>
                    <a:schemeClr val="tx1"/>
                  </a:solidFill>
                  <a:effectLst/>
                  <a:latin typeface="Cambria Math"/>
                  <a:ea typeface="+mn-ea"/>
                  <a:cs typeface="+mn-cs"/>
                </a:rPr>
                <a:t>100</a:t>
              </a:r>
              <a:endParaRPr kumimoji="1" lang="ja-JP" altLang="en-US" sz="900"/>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152399</xdr:colOff>
      <xdr:row>16</xdr:row>
      <xdr:rowOff>48821</xdr:rowOff>
    </xdr:from>
    <xdr:to>
      <xdr:col>3</xdr:col>
      <xdr:colOff>1333499</xdr:colOff>
      <xdr:row>17</xdr:row>
      <xdr:rowOff>209550</xdr:rowOff>
    </xdr:to>
    <xdr:pic>
      <xdr:nvPicPr>
        <xdr:cNvPr id="12840" name="Picture 112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299" y="3373046"/>
          <a:ext cx="1876425" cy="398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0</xdr:colOff>
      <xdr:row>30</xdr:row>
      <xdr:rowOff>0</xdr:rowOff>
    </xdr:from>
    <xdr:to>
      <xdr:col>6</xdr:col>
      <xdr:colOff>171450</xdr:colOff>
      <xdr:row>40</xdr:row>
      <xdr:rowOff>9525</xdr:rowOff>
    </xdr:to>
    <xdr:pic>
      <xdr:nvPicPr>
        <xdr:cNvPr id="12841"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5900" y="6162675"/>
          <a:ext cx="3305175" cy="1876425"/>
        </a:xfrm>
        <a:prstGeom prst="rect">
          <a:avLst/>
        </a:prstGeom>
        <a:solidFill>
          <a:srgbClr val="00B0F0">
            <a:alpha val="61176"/>
          </a:srgbClr>
        </a:solidFill>
        <a:ln w="3175">
          <a:solidFill>
            <a:srgbClr val="000000"/>
          </a:solidFill>
          <a:miter lim="800000"/>
          <a:headEnd/>
          <a:tailEnd/>
        </a:ln>
      </xdr:spPr>
    </xdr:pic>
    <xdr:clientData fLocksWithSheet="0"/>
  </xdr:twoCellAnchor>
  <xdr:twoCellAnchor editAs="oneCell">
    <xdr:from>
      <xdr:col>2</xdr:col>
      <xdr:colOff>0</xdr:colOff>
      <xdr:row>41</xdr:row>
      <xdr:rowOff>0</xdr:rowOff>
    </xdr:from>
    <xdr:to>
      <xdr:col>6</xdr:col>
      <xdr:colOff>171450</xdr:colOff>
      <xdr:row>50</xdr:row>
      <xdr:rowOff>171450</xdr:rowOff>
    </xdr:to>
    <xdr:pic>
      <xdr:nvPicPr>
        <xdr:cNvPr id="12842"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5900" y="8220075"/>
          <a:ext cx="3305175" cy="1885950"/>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180975</xdr:colOff>
      <xdr:row>17</xdr:row>
      <xdr:rowOff>142875</xdr:rowOff>
    </xdr:from>
    <xdr:to>
      <xdr:col>3</xdr:col>
      <xdr:colOff>452548</xdr:colOff>
      <xdr:row>19</xdr:row>
      <xdr:rowOff>180975</xdr:rowOff>
    </xdr:to>
    <xdr:pic>
      <xdr:nvPicPr>
        <xdr:cNvPr id="11797" name="Picture 1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3381375"/>
          <a:ext cx="966898"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2</xdr:col>
      <xdr:colOff>19050</xdr:colOff>
      <xdr:row>34</xdr:row>
      <xdr:rowOff>171450</xdr:rowOff>
    </xdr:from>
    <xdr:to>
      <xdr:col>8</xdr:col>
      <xdr:colOff>514350</xdr:colOff>
      <xdr:row>49</xdr:row>
      <xdr:rowOff>9525</xdr:rowOff>
    </xdr:to>
    <xdr:pic>
      <xdr:nvPicPr>
        <xdr:cNvPr id="11798" name="図 13" descr="白紙.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 y="7105650"/>
          <a:ext cx="4914900" cy="2695575"/>
        </a:xfrm>
        <a:prstGeom prst="rect">
          <a:avLst/>
        </a:prstGeom>
        <a:solidFill>
          <a:srgbClr val="00B0F0">
            <a:alpha val="61176"/>
          </a:srgbClr>
        </a:solidFill>
        <a:ln w="3175">
          <a:solidFill>
            <a:srgbClr val="000000"/>
          </a:solidFill>
          <a:miter lim="800000"/>
          <a:headEnd/>
          <a:tailEnd/>
        </a:ln>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123825</xdr:colOff>
      <xdr:row>24</xdr:row>
      <xdr:rowOff>38100</xdr:rowOff>
    </xdr:from>
    <xdr:to>
      <xdr:col>3</xdr:col>
      <xdr:colOff>319088</xdr:colOff>
      <xdr:row>25</xdr:row>
      <xdr:rowOff>123509</xdr:rowOff>
    </xdr:to>
    <mc:AlternateContent xmlns:mc="http://schemas.openxmlformats.org/markup-compatibility/2006" xmlns:a14="http://schemas.microsoft.com/office/drawing/2010/main">
      <mc:Choice Requires="a14">
        <xdr:sp macro="" textlink="">
          <xdr:nvSpPr>
            <xdr:cNvPr id="4" name="テキスト ボックス 8"/>
            <xdr:cNvSpPr txBox="1"/>
          </xdr:nvSpPr>
          <xdr:spPr>
            <a:xfrm>
              <a:off x="914400" y="5486400"/>
              <a:ext cx="1166813" cy="27590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ja-JP" altLang="ja-JP" sz="1100" i="1">
                            <a:solidFill>
                              <a:schemeClr val="tx1"/>
                            </a:solidFill>
                            <a:effectLst/>
                            <a:latin typeface="Cambria Math"/>
                            <a:ea typeface="+mn-ea"/>
                            <a:cs typeface="+mn-cs"/>
                          </a:rPr>
                          <m:t>　</m:t>
                        </m:r>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dN</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𝑛</m:t>
                        </m:r>
                      </m:e>
                      <m:sub>
                        <m:r>
                          <m:rPr>
                            <m:sty m:val="p"/>
                          </m:rPr>
                          <a:rPr lang="en-US" altLang="ja-JP" sz="1100">
                            <a:solidFill>
                              <a:schemeClr val="tx1"/>
                            </a:solidFill>
                            <a:effectLst/>
                            <a:latin typeface="Cambria Math"/>
                            <a:ea typeface="+mn-ea"/>
                            <a:cs typeface="+mn-cs"/>
                          </a:rPr>
                          <m:t>d</m:t>
                        </m:r>
                      </m:sub>
                    </m:sSub>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m:t>
                        </m:r>
                      </m:sub>
                    </m:sSub>
                  </m:oMath>
                </m:oMathPara>
              </a14:m>
              <a:endParaRPr kumimoji="1" lang="ja-JP" altLang="en-US" sz="1100"/>
            </a:p>
          </xdr:txBody>
        </xdr:sp>
      </mc:Choice>
      <mc:Fallback xmlns="">
        <xdr:sp macro="" textlink="">
          <xdr:nvSpPr>
            <xdr:cNvPr id="4" name="テキスト ボックス 8"/>
            <xdr:cNvSpPr txBox="1"/>
          </xdr:nvSpPr>
          <xdr:spPr>
            <a:xfrm>
              <a:off x="914400" y="5486400"/>
              <a:ext cx="1166813" cy="27590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dN=𝑛</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d</a:t>
              </a:r>
              <a:r>
                <a:rPr lang="ja-JP" altLang="ja-JP" sz="1100" i="0">
                  <a:solidFill>
                    <a:schemeClr val="tx1"/>
                  </a:solidFill>
                  <a:effectLst/>
                  <a:latin typeface="Cambria Math"/>
                  <a:ea typeface="+mn-ea"/>
                  <a:cs typeface="+mn-cs"/>
                </a:rPr>
                <a:t> </a:t>
              </a:r>
              <a:r>
                <a:rPr lang="en-US" altLang="ja-JP" sz="1100" i="0">
                  <a:solidFill>
                    <a:schemeClr val="tx1"/>
                  </a:solidFill>
                  <a:effectLst/>
                  <a:latin typeface="Cambria Math"/>
                  <a:ea typeface="+mn-ea"/>
                  <a:cs typeface="+mn-cs"/>
                </a:rPr>
                <a:t>𝑄</a:t>
              </a:r>
              <a:r>
                <a:rPr lang="ja-JP" altLang="ja-JP" sz="1100" i="0">
                  <a:solidFill>
                    <a:schemeClr val="tx1"/>
                  </a:solidFill>
                  <a:effectLst/>
                  <a:latin typeface="Cambria Math"/>
                  <a:ea typeface="+mn-ea"/>
                  <a:cs typeface="+mn-cs"/>
                </a:rPr>
                <a:t>_</a:t>
              </a:r>
              <a:r>
                <a:rPr lang="en-US" altLang="ja-JP" sz="1100" i="0">
                  <a:solidFill>
                    <a:schemeClr val="tx1"/>
                  </a:solidFill>
                  <a:effectLst/>
                  <a:latin typeface="Cambria Math"/>
                  <a:ea typeface="+mn-ea"/>
                  <a:cs typeface="+mn-cs"/>
                </a:rPr>
                <a:t>c</a:t>
              </a:r>
              <a:endParaRPr kumimoji="1" lang="ja-JP" altLang="en-US" sz="1100"/>
            </a:p>
          </xdr:txBody>
        </xdr:sp>
      </mc:Fallback>
    </mc:AlternateContent>
    <xdr:clientData/>
  </xdr:twoCellAnchor>
  <xdr:oneCellAnchor>
    <xdr:from>
      <xdr:col>1</xdr:col>
      <xdr:colOff>234615</xdr:colOff>
      <xdr:row>8</xdr:row>
      <xdr:rowOff>237123</xdr:rowOff>
    </xdr:from>
    <xdr:ext cx="914400" cy="275909"/>
    <mc:AlternateContent xmlns:mc="http://schemas.openxmlformats.org/markup-compatibility/2006" xmlns:a14="http://schemas.microsoft.com/office/drawing/2010/main">
      <mc:Choice Requires="a14">
        <xdr:sp macro="" textlink="">
          <xdr:nvSpPr>
            <xdr:cNvPr id="2" name="テキスト ボックス 1"/>
            <xdr:cNvSpPr txBox="1"/>
          </xdr:nvSpPr>
          <xdr:spPr>
            <a:xfrm>
              <a:off x="1026694" y="2137110"/>
              <a:ext cx="914400" cy="275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m:t>
                        </m:r>
                      </m:sub>
                    </m:sSub>
                    <m:r>
                      <a:rPr lang="en-US" altLang="ja-JP" sz="1100" i="1">
                        <a:solidFill>
                          <a:schemeClr val="tx1"/>
                        </a:solidFill>
                        <a:effectLst/>
                        <a:latin typeface="Cambria Math"/>
                        <a:ea typeface="+mn-ea"/>
                        <a:cs typeface="+mn-cs"/>
                      </a:rPr>
                      <m:t>=</m:t>
                    </m:r>
                    <m:sSub>
                      <m:sSubPr>
                        <m:ctrlPr>
                          <a:rPr lang="ja-JP" altLang="ja-JP" sz="1100"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c</m:t>
                        </m:r>
                      </m:sub>
                    </m:sSub>
                    <m:r>
                      <a:rPr lang="ja-JP" altLang="ja-JP" sz="1100">
                        <a:solidFill>
                          <a:schemeClr val="tx1"/>
                        </a:solidFill>
                        <a:effectLst/>
                        <a:latin typeface="Cambria Math"/>
                        <a:ea typeface="+mn-ea"/>
                        <a:cs typeface="+mn-cs"/>
                      </a:rPr>
                      <m:t>　</m:t>
                    </m:r>
                  </m:oMath>
                </m:oMathPara>
              </a14:m>
              <a:endParaRPr kumimoji="1" lang="ja-JP" altLang="en-US" sz="1100"/>
            </a:p>
          </xdr:txBody>
        </xdr:sp>
      </mc:Choice>
      <mc:Fallback xmlns="">
        <xdr:sp macro="" textlink="">
          <xdr:nvSpPr>
            <xdr:cNvPr id="2" name="テキスト ボックス 1"/>
            <xdr:cNvSpPr txBox="1"/>
          </xdr:nvSpPr>
          <xdr:spPr>
            <a:xfrm>
              <a:off x="1026694" y="2137110"/>
              <a:ext cx="914400" cy="2759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altLang="ja-JP" sz="1100" i="0">
                  <a:solidFill>
                    <a:schemeClr val="tx1"/>
                  </a:solidFill>
                  <a:effectLst/>
                  <a:latin typeface="+mn-lt"/>
                  <a:ea typeface="+mn-ea"/>
                  <a:cs typeface="+mn-cs"/>
                </a:rPr>
                <a:t>𝑄</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c=𝑃</a:t>
              </a:r>
              <a:r>
                <a:rPr lang="ja-JP" altLang="ja-JP" sz="1100" i="0">
                  <a:solidFill>
                    <a:schemeClr val="tx1"/>
                  </a:solidFill>
                  <a:effectLst/>
                  <a:latin typeface="+mn-lt"/>
                  <a:ea typeface="+mn-ea"/>
                  <a:cs typeface="+mn-cs"/>
                </a:rPr>
                <a:t>_</a:t>
              </a:r>
              <a:r>
                <a:rPr lang="en-US" altLang="ja-JP" sz="1100" i="0">
                  <a:solidFill>
                    <a:schemeClr val="tx1"/>
                  </a:solidFill>
                  <a:effectLst/>
                  <a:latin typeface="+mn-lt"/>
                  <a:ea typeface="+mn-ea"/>
                  <a:cs typeface="+mn-cs"/>
                </a:rPr>
                <a:t>c</a:t>
              </a:r>
              <a:r>
                <a:rPr lang="ja-JP" altLang="ja-JP" sz="1100" i="0">
                  <a:solidFill>
                    <a:schemeClr val="tx1"/>
                  </a:solidFill>
                  <a:effectLst/>
                  <a:latin typeface="+mn-lt"/>
                  <a:ea typeface="+mn-ea"/>
                  <a:cs typeface="+mn-cs"/>
                </a:rPr>
                <a:t>　</a:t>
              </a:r>
              <a:endParaRPr kumimoji="1" lang="ja-JP" altLang="en-US" sz="1100"/>
            </a:p>
          </xdr:txBody>
        </xdr:sp>
      </mc:Fallback>
    </mc:AlternateContent>
    <xdr:clientData/>
  </xdr:oneCellAnchor>
  <xdr:oneCellAnchor>
    <xdr:from>
      <xdr:col>1</xdr:col>
      <xdr:colOff>254666</xdr:colOff>
      <xdr:row>9</xdr:row>
      <xdr:rowOff>151896</xdr:rowOff>
    </xdr:from>
    <xdr:ext cx="914400" cy="436914"/>
    <mc:AlternateContent xmlns:mc="http://schemas.openxmlformats.org/markup-compatibility/2006" xmlns:a14="http://schemas.microsoft.com/office/drawing/2010/main">
      <mc:Choice Requires="a14">
        <xdr:sp macro="" textlink="">
          <xdr:nvSpPr>
            <xdr:cNvPr id="3" name="テキスト ボックス 2"/>
            <xdr:cNvSpPr txBox="1"/>
          </xdr:nvSpPr>
          <xdr:spPr>
            <a:xfrm>
              <a:off x="1046745" y="2337633"/>
              <a:ext cx="914400" cy="436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𝑄</m:t>
                        </m:r>
                      </m:e>
                      <m:sub>
                        <m:r>
                          <m:rPr>
                            <m:sty m:val="p"/>
                          </m:rPr>
                          <a:rPr lang="en-US" altLang="ja-JP" sz="1100">
                            <a:solidFill>
                              <a:schemeClr val="tx1"/>
                            </a:solidFill>
                            <a:effectLst/>
                            <a:latin typeface="Cambria Math"/>
                            <a:ea typeface="+mn-ea"/>
                            <a:cs typeface="+mn-cs"/>
                          </a:rPr>
                          <m:t>cW</m:t>
                        </m:r>
                      </m:sub>
                    </m:sSub>
                    <m:r>
                      <a:rPr lang="en-US" altLang="ja-JP" sz="1100" b="1" i="1">
                        <a:solidFill>
                          <a:schemeClr val="tx1"/>
                        </a:solidFill>
                        <a:effectLst/>
                        <a:latin typeface="Cambria Math"/>
                        <a:ea typeface="+mn-ea"/>
                        <a:cs typeface="+mn-cs"/>
                      </a:rPr>
                      <m:t>=</m:t>
                    </m:r>
                    <m:f>
                      <m:fPr>
                        <m:ctrlPr>
                          <a:rPr lang="ja-JP" altLang="ja-JP" sz="1100" b="1" i="1">
                            <a:solidFill>
                              <a:schemeClr val="tx1"/>
                            </a:solidFill>
                            <a:effectLst/>
                            <a:latin typeface="Cambria Math"/>
                            <a:ea typeface="+mn-ea"/>
                            <a:cs typeface="+mn-cs"/>
                          </a:rPr>
                        </m:ctrlPr>
                      </m:fPr>
                      <m:num>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𝑃</m:t>
                            </m:r>
                          </m:e>
                          <m:sub>
                            <m:r>
                              <m:rPr>
                                <m:sty m:val="p"/>
                              </m:rPr>
                              <a:rPr lang="en-US" altLang="ja-JP" sz="1100">
                                <a:solidFill>
                                  <a:schemeClr val="tx1"/>
                                </a:solidFill>
                                <a:effectLst/>
                                <a:latin typeface="Cambria Math"/>
                                <a:ea typeface="+mn-ea"/>
                                <a:cs typeface="+mn-cs"/>
                              </a:rPr>
                              <m:t>c</m:t>
                            </m:r>
                          </m:sub>
                        </m:sSub>
                      </m:num>
                      <m:den>
                        <m:sSub>
                          <m:sSubPr>
                            <m:ctrlPr>
                              <a:rPr lang="ja-JP" altLang="ja-JP" sz="1100" b="1" i="1">
                                <a:solidFill>
                                  <a:schemeClr val="tx1"/>
                                </a:solidFill>
                                <a:effectLst/>
                                <a:latin typeface="Cambria Math"/>
                                <a:ea typeface="+mn-ea"/>
                                <a:cs typeface="+mn-cs"/>
                              </a:rPr>
                            </m:ctrlPr>
                          </m:sSubPr>
                          <m:e>
                            <m:r>
                              <a:rPr lang="en-US" altLang="ja-JP" sz="1100" i="1">
                                <a:solidFill>
                                  <a:schemeClr val="tx1"/>
                                </a:solidFill>
                                <a:effectLst/>
                                <a:latin typeface="Cambria Math"/>
                                <a:ea typeface="+mn-ea"/>
                                <a:cs typeface="+mn-cs"/>
                              </a:rPr>
                              <m:t>𝑉</m:t>
                            </m:r>
                          </m:e>
                          <m:sub>
                            <m:r>
                              <m:rPr>
                                <m:sty m:val="p"/>
                              </m:rPr>
                              <a:rPr lang="en-US" altLang="ja-JP" sz="1100">
                                <a:solidFill>
                                  <a:schemeClr val="tx1"/>
                                </a:solidFill>
                                <a:effectLst/>
                                <a:latin typeface="Cambria Math"/>
                                <a:ea typeface="+mn-ea"/>
                                <a:cs typeface="+mn-cs"/>
                              </a:rPr>
                              <m:t>m</m:t>
                            </m:r>
                          </m:sub>
                        </m:sSub>
                      </m:den>
                    </m:f>
                  </m:oMath>
                </m:oMathPara>
              </a14:m>
              <a:endParaRPr kumimoji="1" lang="ja-JP" altLang="en-US" sz="1100"/>
            </a:p>
          </xdr:txBody>
        </xdr:sp>
      </mc:Choice>
      <mc:Fallback xmlns="">
        <xdr:sp macro="" textlink="">
          <xdr:nvSpPr>
            <xdr:cNvPr id="3" name="テキスト ボックス 2"/>
            <xdr:cNvSpPr txBox="1"/>
          </xdr:nvSpPr>
          <xdr:spPr>
            <a:xfrm>
              <a:off x="1046745" y="2337633"/>
              <a:ext cx="914400" cy="4369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altLang="ja-JP" sz="1100" i="0">
                  <a:solidFill>
                    <a:schemeClr val="tx1"/>
                  </a:solidFill>
                  <a:effectLst/>
                  <a:latin typeface="+mn-lt"/>
                  <a:ea typeface="+mn-ea"/>
                  <a:cs typeface="+mn-cs"/>
                </a:rPr>
                <a:t>𝑄</a:t>
              </a:r>
              <a:r>
                <a:rPr lang="ja-JP" altLang="ja-JP" sz="1100" b="1" i="0">
                  <a:solidFill>
                    <a:schemeClr val="tx1"/>
                  </a:solidFill>
                  <a:effectLst/>
                  <a:latin typeface="+mn-lt"/>
                  <a:ea typeface="+mn-ea"/>
                  <a:cs typeface="+mn-cs"/>
                </a:rPr>
                <a:t>_</a:t>
              </a:r>
              <a:r>
                <a:rPr lang="en-US" altLang="ja-JP" sz="1100" i="0">
                  <a:solidFill>
                    <a:schemeClr val="tx1"/>
                  </a:solidFill>
                  <a:effectLst/>
                  <a:latin typeface="+mn-lt"/>
                  <a:ea typeface="+mn-ea"/>
                  <a:cs typeface="+mn-cs"/>
                </a:rPr>
                <a:t>cW</a:t>
              </a:r>
              <a:r>
                <a:rPr lang="en-US" altLang="ja-JP" sz="1100" b="1" i="0">
                  <a:solidFill>
                    <a:schemeClr val="tx1"/>
                  </a:solidFill>
                  <a:effectLst/>
                  <a:latin typeface="+mn-lt"/>
                  <a:ea typeface="+mn-ea"/>
                  <a:cs typeface="+mn-cs"/>
                </a:rPr>
                <a:t>=</a:t>
              </a:r>
              <a:r>
                <a:rPr lang="en-US" altLang="ja-JP" sz="1100" i="0">
                  <a:solidFill>
                    <a:schemeClr val="tx1"/>
                  </a:solidFill>
                  <a:effectLst/>
                  <a:latin typeface="+mn-lt"/>
                  <a:ea typeface="+mn-ea"/>
                  <a:cs typeface="+mn-cs"/>
                </a:rPr>
                <a:t>𝑃</a:t>
              </a:r>
              <a:r>
                <a:rPr lang="ja-JP" altLang="ja-JP" sz="1100" b="1" i="0">
                  <a:solidFill>
                    <a:schemeClr val="tx1"/>
                  </a:solidFill>
                  <a:effectLst/>
                  <a:latin typeface="+mn-lt"/>
                  <a:ea typeface="+mn-ea"/>
                  <a:cs typeface="+mn-cs"/>
                </a:rPr>
                <a:t>_</a:t>
              </a:r>
              <a:r>
                <a:rPr lang="en-US" altLang="ja-JP" sz="1100" i="0">
                  <a:solidFill>
                    <a:schemeClr val="tx1"/>
                  </a:solidFill>
                  <a:effectLst/>
                  <a:latin typeface="+mn-lt"/>
                  <a:ea typeface="+mn-ea"/>
                  <a:cs typeface="+mn-cs"/>
                </a:rPr>
                <a:t>c</a:t>
              </a:r>
              <a:r>
                <a:rPr lang="ja-JP" altLang="ja-JP" sz="1100" b="1" i="0">
                  <a:solidFill>
                    <a:schemeClr val="tx1"/>
                  </a:solidFill>
                  <a:effectLst/>
                  <a:latin typeface="+mn-lt"/>
                  <a:ea typeface="+mn-ea"/>
                  <a:cs typeface="+mn-cs"/>
                </a:rPr>
                <a:t>/</a:t>
              </a:r>
              <a:r>
                <a:rPr lang="en-US" altLang="ja-JP" sz="1100" i="0">
                  <a:solidFill>
                    <a:schemeClr val="tx1"/>
                  </a:solidFill>
                  <a:effectLst/>
                  <a:latin typeface="+mn-lt"/>
                  <a:ea typeface="+mn-ea"/>
                  <a:cs typeface="+mn-cs"/>
                </a:rPr>
                <a:t>𝑉</a:t>
              </a:r>
              <a:r>
                <a:rPr lang="ja-JP" altLang="ja-JP" sz="1100" b="1" i="0">
                  <a:solidFill>
                    <a:schemeClr val="tx1"/>
                  </a:solidFill>
                  <a:effectLst/>
                  <a:latin typeface="+mn-lt"/>
                  <a:ea typeface="+mn-ea"/>
                  <a:cs typeface="+mn-cs"/>
                </a:rPr>
                <a:t>_</a:t>
              </a:r>
              <a:r>
                <a:rPr lang="en-US" altLang="ja-JP" sz="1100" i="0">
                  <a:solidFill>
                    <a:schemeClr val="tx1"/>
                  </a:solidFill>
                  <a:effectLst/>
                  <a:latin typeface="+mn-lt"/>
                  <a:ea typeface="+mn-ea"/>
                  <a:cs typeface="+mn-cs"/>
                </a:rPr>
                <a:t>m</a:t>
              </a:r>
              <a:r>
                <a:rPr lang="en-US" altLang="ja-JP" sz="1100" b="1" i="0">
                  <a:solidFill>
                    <a:schemeClr val="tx1"/>
                  </a:solidFill>
                  <a:effectLst/>
                  <a:latin typeface="+mn-lt"/>
                  <a:ea typeface="+mn-ea"/>
                  <a:cs typeface="+mn-cs"/>
                </a:rPr>
                <a:t> </a:t>
              </a:r>
              <a:endParaRPr kumimoji="1" lang="ja-JP" altLang="en-US" sz="1100"/>
            </a:p>
          </xdr:txBody>
        </xdr:sp>
      </mc:Fallback>
    </mc:AlternateContent>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abSelected="1" view="pageBreakPreview" zoomScaleNormal="100" zoomScaleSheetLayoutView="100" workbookViewId="0">
      <selection activeCell="A3" sqref="A3:A4"/>
    </sheetView>
  </sheetViews>
  <sheetFormatPr defaultRowHeight="13.5"/>
  <cols>
    <col min="1" max="1" width="13.625" style="1" customWidth="1"/>
    <col min="2" max="2" width="12.5" style="1" customWidth="1"/>
    <col min="3" max="3" width="9.125" style="1" customWidth="1"/>
    <col min="4" max="4" width="6.75" style="1" customWidth="1"/>
    <col min="5" max="5" width="6.875" style="1" customWidth="1"/>
    <col min="6" max="6" width="7.625" style="1" customWidth="1"/>
    <col min="7" max="7" width="10" style="1" customWidth="1"/>
    <col min="8" max="8" width="7.125" style="1" customWidth="1"/>
    <col min="9" max="9" width="8.75" style="1" customWidth="1"/>
    <col min="10" max="10" width="6.75" style="1" customWidth="1"/>
    <col min="11" max="11" width="5.625" style="1" customWidth="1"/>
    <col min="12" max="16384" width="9" style="1"/>
  </cols>
  <sheetData>
    <row r="1" spans="1:14" ht="15" customHeight="1" thickBot="1">
      <c r="A1" s="14"/>
      <c r="B1" s="14"/>
      <c r="C1" s="14"/>
      <c r="D1" s="14"/>
      <c r="E1" s="14"/>
      <c r="F1" s="188"/>
      <c r="G1" s="377"/>
      <c r="H1" s="188"/>
      <c r="I1" s="273"/>
      <c r="J1" s="273"/>
    </row>
    <row r="2" spans="1:14" ht="18.75" customHeight="1" thickTop="1" thickBot="1">
      <c r="A2" s="374" t="s">
        <v>141</v>
      </c>
      <c r="B2" s="375"/>
      <c r="C2" s="375"/>
      <c r="D2" s="375"/>
      <c r="E2" s="375"/>
      <c r="F2" s="375"/>
      <c r="G2" s="375"/>
      <c r="H2" s="375"/>
      <c r="I2" s="375"/>
      <c r="J2" s="376"/>
    </row>
    <row r="3" spans="1:14" ht="20.100000000000001" customHeight="1" thickTop="1">
      <c r="A3" s="305" t="s">
        <v>17</v>
      </c>
      <c r="B3" s="329" t="s">
        <v>119</v>
      </c>
      <c r="C3" s="330"/>
      <c r="D3" s="330"/>
      <c r="E3" s="330"/>
      <c r="F3" s="330"/>
      <c r="G3" s="331"/>
      <c r="H3" s="2" t="s">
        <v>140</v>
      </c>
      <c r="I3" s="335"/>
      <c r="J3" s="336"/>
    </row>
    <row r="4" spans="1:14" ht="20.100000000000001" customHeight="1">
      <c r="A4" s="306"/>
      <c r="B4" s="332"/>
      <c r="C4" s="333"/>
      <c r="D4" s="333"/>
      <c r="E4" s="333"/>
      <c r="F4" s="333"/>
      <c r="G4" s="334"/>
      <c r="H4" s="3" t="s">
        <v>29</v>
      </c>
      <c r="I4" s="319"/>
      <c r="J4" s="320"/>
    </row>
    <row r="5" spans="1:14" ht="27" customHeight="1">
      <c r="A5" s="4" t="s">
        <v>18</v>
      </c>
      <c r="B5" s="326"/>
      <c r="C5" s="327"/>
      <c r="D5" s="327"/>
      <c r="E5" s="328"/>
      <c r="F5" s="243" t="s">
        <v>3</v>
      </c>
      <c r="G5" s="279"/>
      <c r="H5" s="280"/>
      <c r="I5" s="280"/>
      <c r="J5" s="281"/>
      <c r="L5" s="5"/>
    </row>
    <row r="6" spans="1:14" ht="27" customHeight="1" thickBot="1">
      <c r="A6" s="6" t="s">
        <v>2</v>
      </c>
      <c r="B6" s="323"/>
      <c r="C6" s="324"/>
      <c r="D6" s="324"/>
      <c r="E6" s="325"/>
      <c r="F6" s="287"/>
      <c r="G6" s="282"/>
      <c r="H6" s="283"/>
      <c r="I6" s="283"/>
      <c r="J6" s="284"/>
      <c r="L6" s="5"/>
    </row>
    <row r="7" spans="1:14" s="14" customFormat="1" ht="27" customHeight="1">
      <c r="A7" s="176" t="s">
        <v>7</v>
      </c>
      <c r="B7" s="321"/>
      <c r="C7" s="322"/>
      <c r="D7" s="322"/>
      <c r="E7" s="322"/>
      <c r="F7" s="274" t="s">
        <v>11</v>
      </c>
      <c r="G7" s="223"/>
      <c r="H7" s="224"/>
      <c r="I7" s="224"/>
      <c r="J7" s="225"/>
    </row>
    <row r="8" spans="1:14" s="14" customFormat="1" ht="20.100000000000001" customHeight="1">
      <c r="A8" s="177" t="s">
        <v>30</v>
      </c>
      <c r="B8" s="15"/>
      <c r="C8" s="16" t="s">
        <v>31</v>
      </c>
      <c r="D8" s="258"/>
      <c r="E8" s="259"/>
      <c r="F8" s="275"/>
      <c r="G8" s="276"/>
      <c r="H8" s="277"/>
      <c r="I8" s="277"/>
      <c r="J8" s="278"/>
    </row>
    <row r="9" spans="1:14" s="14" customFormat="1" ht="39" customHeight="1">
      <c r="A9" s="178" t="s">
        <v>33</v>
      </c>
      <c r="B9" s="285"/>
      <c r="C9" s="258"/>
      <c r="D9" s="258"/>
      <c r="E9" s="258"/>
      <c r="F9" s="258"/>
      <c r="G9" s="258"/>
      <c r="H9" s="258"/>
      <c r="I9" s="258"/>
      <c r="J9" s="286"/>
    </row>
    <row r="10" spans="1:14" ht="20.100000000000001" customHeight="1">
      <c r="A10" s="316" t="s">
        <v>10</v>
      </c>
      <c r="B10" s="83" t="s">
        <v>83</v>
      </c>
      <c r="C10" s="88"/>
      <c r="D10" s="89" t="s">
        <v>23</v>
      </c>
      <c r="E10" s="90"/>
      <c r="F10" s="89" t="s">
        <v>24</v>
      </c>
      <c r="G10" s="90"/>
      <c r="H10" s="91" t="s">
        <v>87</v>
      </c>
      <c r="I10" s="183" t="s">
        <v>25</v>
      </c>
      <c r="J10" s="92"/>
    </row>
    <row r="11" spans="1:14" ht="20.100000000000001" customHeight="1" thickBot="1">
      <c r="A11" s="317"/>
      <c r="B11" s="7" t="s">
        <v>8</v>
      </c>
      <c r="C11" s="232"/>
      <c r="D11" s="233"/>
      <c r="E11" s="234"/>
      <c r="F11" s="310"/>
      <c r="G11" s="311"/>
      <c r="H11" s="311"/>
      <c r="I11" s="311"/>
      <c r="J11" s="312"/>
      <c r="L11" s="161" t="str">
        <f>IF($B$3="小型炊飯器",1,"")</f>
        <v/>
      </c>
    </row>
    <row r="12" spans="1:14" ht="20.100000000000001" customHeight="1" thickBot="1">
      <c r="A12" s="318"/>
      <c r="B12" s="8" t="s">
        <v>9</v>
      </c>
      <c r="C12" s="265" t="s">
        <v>26</v>
      </c>
      <c r="D12" s="266"/>
      <c r="E12" s="8" t="s">
        <v>82</v>
      </c>
      <c r="F12" s="189" t="str">
        <f>IF($B$3="小型炊飯器",1,"")</f>
        <v/>
      </c>
      <c r="G12" s="271" t="s">
        <v>145</v>
      </c>
      <c r="H12" s="272"/>
      <c r="I12" s="93"/>
      <c r="J12" s="9" t="s">
        <v>89</v>
      </c>
      <c r="L12" s="1" t="s">
        <v>26</v>
      </c>
      <c r="M12" s="1" t="s">
        <v>85</v>
      </c>
      <c r="N12" s="1" t="s">
        <v>84</v>
      </c>
    </row>
    <row r="13" spans="1:14" ht="3.75" customHeight="1" thickBot="1">
      <c r="A13" s="10"/>
      <c r="B13" s="84"/>
      <c r="C13" s="12"/>
      <c r="D13" s="13"/>
      <c r="E13" s="13"/>
      <c r="F13" s="13"/>
      <c r="G13" s="13"/>
      <c r="H13" s="13"/>
      <c r="I13" s="13"/>
      <c r="J13" s="13"/>
    </row>
    <row r="14" spans="1:14" ht="15" customHeight="1">
      <c r="A14" s="313" t="s">
        <v>142</v>
      </c>
      <c r="B14" s="204" t="s">
        <v>107</v>
      </c>
      <c r="C14" s="205"/>
      <c r="D14" s="205"/>
      <c r="E14" s="206"/>
      <c r="F14" s="288" t="s">
        <v>108</v>
      </c>
      <c r="G14" s="307" t="str">
        <f>IF(AND('1.定格消費電力'!G23&lt;&gt;"",'1.定格消費電力'!G23&lt;='1.定格消費電力'!D25,'1.定格消費電力'!G23&gt;='1.定格消費電力'!E25,'1.定格消費電力'!G21&lt;&gt;"",F12&lt;&gt;""),'1.定格消費電力'!G21*F12,"")</f>
        <v/>
      </c>
      <c r="H14" s="309" t="s">
        <v>109</v>
      </c>
      <c r="I14" s="210" t="s">
        <v>110</v>
      </c>
      <c r="J14" s="211"/>
    </row>
    <row r="15" spans="1:14" ht="15" customHeight="1">
      <c r="A15" s="314"/>
      <c r="B15" s="207"/>
      <c r="C15" s="208"/>
      <c r="D15" s="208"/>
      <c r="E15" s="209"/>
      <c r="F15" s="289"/>
      <c r="G15" s="308"/>
      <c r="H15" s="244"/>
      <c r="I15" s="166">
        <f>+'1.定格消費電力'!D25</f>
        <v>5</v>
      </c>
      <c r="J15" s="167">
        <f>+'1.定格消費電力'!E25</f>
        <v>-10</v>
      </c>
    </row>
    <row r="16" spans="1:14" ht="10.5" customHeight="1">
      <c r="A16" s="314"/>
      <c r="B16" s="226" t="s">
        <v>94</v>
      </c>
      <c r="C16" s="245" t="s">
        <v>20</v>
      </c>
      <c r="D16" s="246"/>
      <c r="E16" s="246"/>
      <c r="F16" s="249" t="s">
        <v>63</v>
      </c>
      <c r="G16" s="261" t="str">
        <f>'2.熱効率'!G27</f>
        <v/>
      </c>
      <c r="H16" s="290" t="s">
        <v>28</v>
      </c>
      <c r="I16" s="239"/>
      <c r="J16" s="240"/>
    </row>
    <row r="17" spans="1:12" ht="10.5" customHeight="1">
      <c r="A17" s="314"/>
      <c r="B17" s="227"/>
      <c r="C17" s="247"/>
      <c r="D17" s="248"/>
      <c r="E17" s="248"/>
      <c r="F17" s="250"/>
      <c r="G17" s="262"/>
      <c r="H17" s="244"/>
      <c r="I17" s="241"/>
      <c r="J17" s="242"/>
    </row>
    <row r="18" spans="1:12" ht="7.5" customHeight="1">
      <c r="A18" s="314"/>
      <c r="B18" s="299" t="s">
        <v>95</v>
      </c>
      <c r="C18" s="300"/>
      <c r="D18" s="300"/>
      <c r="E18" s="301"/>
      <c r="F18" s="263" t="s">
        <v>79</v>
      </c>
      <c r="G18" s="168"/>
      <c r="H18" s="168"/>
      <c r="I18" s="168"/>
      <c r="J18" s="169"/>
    </row>
    <row r="19" spans="1:12" ht="7.5" customHeight="1">
      <c r="A19" s="314"/>
      <c r="B19" s="302"/>
      <c r="C19" s="303"/>
      <c r="D19" s="303"/>
      <c r="E19" s="304"/>
      <c r="F19" s="264"/>
      <c r="G19" s="170"/>
      <c r="H19" s="170"/>
      <c r="I19" s="170"/>
      <c r="J19" s="171"/>
    </row>
    <row r="20" spans="1:12" ht="15" customHeight="1">
      <c r="A20" s="314"/>
      <c r="B20" s="291" t="s">
        <v>96</v>
      </c>
      <c r="C20" s="292"/>
      <c r="D20" s="292"/>
      <c r="E20" s="293"/>
      <c r="F20" s="297" t="s">
        <v>39</v>
      </c>
      <c r="G20" s="269" t="str">
        <f>IF(AND('4.調理能力'!H27&lt;&gt;"",F12&lt;&gt;""),+'4.調理能力'!H27*F12,"")</f>
        <v/>
      </c>
      <c r="H20" s="243" t="s">
        <v>40</v>
      </c>
      <c r="I20" s="228"/>
      <c r="J20" s="229"/>
    </row>
    <row r="21" spans="1:12" ht="15" customHeight="1">
      <c r="A21" s="314"/>
      <c r="B21" s="294"/>
      <c r="C21" s="295"/>
      <c r="D21" s="295"/>
      <c r="E21" s="296"/>
      <c r="F21" s="298"/>
      <c r="G21" s="270"/>
      <c r="H21" s="260"/>
      <c r="I21" s="230"/>
      <c r="J21" s="231"/>
    </row>
    <row r="22" spans="1:12" ht="7.5" customHeight="1">
      <c r="A22" s="314"/>
      <c r="B22" s="337" t="s">
        <v>97</v>
      </c>
      <c r="C22" s="195" t="s">
        <v>52</v>
      </c>
      <c r="D22" s="196"/>
      <c r="E22" s="197"/>
      <c r="F22" s="263" t="s">
        <v>79</v>
      </c>
      <c r="G22" s="168"/>
      <c r="H22" s="168"/>
      <c r="I22" s="168"/>
      <c r="J22" s="169"/>
    </row>
    <row r="23" spans="1:12" ht="7.5" customHeight="1">
      <c r="A23" s="314"/>
      <c r="B23" s="338"/>
      <c r="C23" s="198"/>
      <c r="D23" s="199"/>
      <c r="E23" s="200"/>
      <c r="F23" s="264"/>
      <c r="G23" s="170"/>
      <c r="H23" s="170"/>
      <c r="I23" s="170"/>
      <c r="J23" s="171"/>
    </row>
    <row r="24" spans="1:12" ht="15" customHeight="1">
      <c r="A24" s="314"/>
      <c r="B24" s="338"/>
      <c r="C24" s="214" t="s">
        <v>80</v>
      </c>
      <c r="D24" s="215"/>
      <c r="E24" s="216"/>
      <c r="F24" s="212" t="s">
        <v>123</v>
      </c>
      <c r="G24" s="267" t="str">
        <f>IF('5.消費電力量'!G16="","",'5.消費電力量'!G16*F12)</f>
        <v/>
      </c>
      <c r="H24" s="243" t="s">
        <v>41</v>
      </c>
      <c r="I24" s="228"/>
      <c r="J24" s="229"/>
    </row>
    <row r="25" spans="1:12" ht="15" customHeight="1">
      <c r="A25" s="314"/>
      <c r="B25" s="338"/>
      <c r="C25" s="217"/>
      <c r="D25" s="218"/>
      <c r="E25" s="219"/>
      <c r="F25" s="213"/>
      <c r="G25" s="268"/>
      <c r="H25" s="244"/>
      <c r="I25" s="230"/>
      <c r="J25" s="231"/>
    </row>
    <row r="26" spans="1:12" ht="15" customHeight="1">
      <c r="A26" s="314"/>
      <c r="B26" s="338"/>
      <c r="C26" s="217"/>
      <c r="D26" s="218"/>
      <c r="E26" s="219"/>
      <c r="F26" s="212" t="s">
        <v>124</v>
      </c>
      <c r="G26" s="267" t="str">
        <f>'5.消費電力量'!G18</f>
        <v/>
      </c>
      <c r="H26" s="243" t="s">
        <v>42</v>
      </c>
      <c r="I26" s="251" t="s">
        <v>118</v>
      </c>
      <c r="J26" s="252"/>
    </row>
    <row r="27" spans="1:12" ht="15" customHeight="1">
      <c r="A27" s="314"/>
      <c r="B27" s="338"/>
      <c r="C27" s="220"/>
      <c r="D27" s="221"/>
      <c r="E27" s="222"/>
      <c r="F27" s="213"/>
      <c r="G27" s="268"/>
      <c r="H27" s="244"/>
      <c r="I27" s="253"/>
      <c r="J27" s="254"/>
    </row>
    <row r="28" spans="1:12" ht="7.5" customHeight="1">
      <c r="A28" s="314"/>
      <c r="B28" s="338"/>
      <c r="C28" s="195" t="s">
        <v>54</v>
      </c>
      <c r="D28" s="196"/>
      <c r="E28" s="197"/>
      <c r="F28" s="263" t="s">
        <v>79</v>
      </c>
      <c r="G28" s="168"/>
      <c r="H28" s="168"/>
      <c r="I28" s="168"/>
      <c r="J28" s="169"/>
    </row>
    <row r="29" spans="1:12" ht="7.5" customHeight="1">
      <c r="A29" s="314"/>
      <c r="B29" s="338"/>
      <c r="C29" s="198"/>
      <c r="D29" s="199"/>
      <c r="E29" s="200"/>
      <c r="F29" s="264"/>
      <c r="G29" s="170"/>
      <c r="H29" s="170"/>
      <c r="I29" s="170"/>
      <c r="J29" s="171"/>
    </row>
    <row r="30" spans="1:12" ht="15" customHeight="1">
      <c r="A30" s="314"/>
      <c r="B30" s="338"/>
      <c r="C30" s="214" t="s">
        <v>121</v>
      </c>
      <c r="D30" s="215"/>
      <c r="E30" s="216"/>
      <c r="F30" s="340" t="s">
        <v>125</v>
      </c>
      <c r="G30" s="339" t="str">
        <f>IF('5.消費電力量'!G30="","",'5.消費電力量'!G30*F12)</f>
        <v/>
      </c>
      <c r="H30" s="243" t="s">
        <v>5</v>
      </c>
      <c r="I30" s="235" t="str">
        <f>"　　調理回数"&amp;TEXT(+'5.消費電力量'!G28,"0")&amp;"回/日"</f>
        <v>　　調理回数1回/日</v>
      </c>
      <c r="J30" s="236"/>
      <c r="L30" s="1">
        <f>+'5.消費電力量'!G28</f>
        <v>1</v>
      </c>
    </row>
    <row r="31" spans="1:12" ht="15" customHeight="1" thickBot="1">
      <c r="A31" s="315"/>
      <c r="B31" s="338"/>
      <c r="C31" s="255"/>
      <c r="D31" s="256"/>
      <c r="E31" s="257"/>
      <c r="F31" s="341"/>
      <c r="G31" s="261"/>
      <c r="H31" s="244"/>
      <c r="I31" s="237"/>
      <c r="J31" s="238"/>
    </row>
    <row r="32" spans="1:12" s="14" customFormat="1" ht="15" customHeight="1">
      <c r="A32" s="192" t="s">
        <v>117</v>
      </c>
      <c r="B32" s="24"/>
      <c r="C32" s="17"/>
      <c r="D32" s="17"/>
      <c r="E32" s="17"/>
      <c r="F32" s="17"/>
      <c r="G32" s="17"/>
      <c r="H32" s="17"/>
      <c r="I32" s="17"/>
      <c r="J32" s="18"/>
    </row>
    <row r="33" spans="1:10" s="14" customFormat="1" ht="15" customHeight="1">
      <c r="A33" s="193"/>
      <c r="B33" s="25"/>
      <c r="C33" s="19"/>
      <c r="D33" s="19"/>
      <c r="E33" s="19"/>
      <c r="F33" s="19"/>
      <c r="G33" s="19"/>
      <c r="H33" s="19"/>
      <c r="I33" s="19"/>
      <c r="J33" s="20"/>
    </row>
    <row r="34" spans="1:10" s="14" customFormat="1" ht="15" customHeight="1">
      <c r="A34" s="193"/>
      <c r="B34" s="25"/>
      <c r="C34" s="19"/>
      <c r="D34" s="19"/>
      <c r="E34" s="19"/>
      <c r="F34" s="19"/>
      <c r="G34" s="19"/>
      <c r="H34" s="19"/>
      <c r="I34" s="19"/>
      <c r="J34" s="20"/>
    </row>
    <row r="35" spans="1:10" s="14" customFormat="1" ht="15" customHeight="1">
      <c r="A35" s="193"/>
      <c r="B35" s="25"/>
      <c r="C35" s="19"/>
      <c r="D35" s="19"/>
      <c r="E35" s="19"/>
      <c r="F35" s="19"/>
      <c r="G35" s="19"/>
      <c r="H35" s="19"/>
      <c r="I35" s="19"/>
      <c r="J35" s="20"/>
    </row>
    <row r="36" spans="1:10" s="14" customFormat="1" ht="15" customHeight="1">
      <c r="A36" s="193"/>
      <c r="B36" s="25"/>
      <c r="C36" s="19"/>
      <c r="D36" s="19"/>
      <c r="E36" s="19"/>
      <c r="F36" s="19"/>
      <c r="G36" s="19"/>
      <c r="H36" s="19"/>
      <c r="I36" s="19"/>
      <c r="J36" s="20"/>
    </row>
    <row r="37" spans="1:10" s="14" customFormat="1" ht="15" customHeight="1">
      <c r="A37" s="193"/>
      <c r="B37" s="25"/>
      <c r="C37" s="19"/>
      <c r="D37" s="19"/>
      <c r="E37" s="19"/>
      <c r="F37" s="19"/>
      <c r="G37" s="19"/>
      <c r="H37" s="19"/>
      <c r="I37" s="19"/>
      <c r="J37" s="20"/>
    </row>
    <row r="38" spans="1:10" s="14" customFormat="1" ht="15" customHeight="1">
      <c r="A38" s="193"/>
      <c r="B38" s="25"/>
      <c r="C38" s="19"/>
      <c r="D38" s="19"/>
      <c r="E38" s="19"/>
      <c r="F38" s="19"/>
      <c r="G38" s="19"/>
      <c r="H38" s="19"/>
      <c r="I38" s="19"/>
      <c r="J38" s="20"/>
    </row>
    <row r="39" spans="1:10" s="14" customFormat="1" ht="15" customHeight="1">
      <c r="A39" s="193"/>
      <c r="B39" s="25"/>
      <c r="C39" s="19"/>
      <c r="D39" s="19"/>
      <c r="E39" s="19"/>
      <c r="F39" s="19"/>
      <c r="G39" s="19"/>
      <c r="H39" s="19"/>
      <c r="I39" s="19"/>
      <c r="J39" s="20"/>
    </row>
    <row r="40" spans="1:10" s="14" customFormat="1" ht="15" customHeight="1">
      <c r="A40" s="193"/>
      <c r="B40" s="25"/>
      <c r="C40" s="19"/>
      <c r="D40" s="19"/>
      <c r="E40" s="19"/>
      <c r="F40" s="19"/>
      <c r="G40" s="19"/>
      <c r="H40" s="19"/>
      <c r="I40" s="19"/>
      <c r="J40" s="20"/>
    </row>
    <row r="41" spans="1:10" s="14" customFormat="1" ht="15" customHeight="1">
      <c r="A41" s="193"/>
      <c r="B41" s="25"/>
      <c r="C41" s="19"/>
      <c r="D41" s="19"/>
      <c r="E41" s="19"/>
      <c r="F41" s="19"/>
      <c r="G41" s="19"/>
      <c r="H41" s="19"/>
      <c r="I41" s="19"/>
      <c r="J41" s="20"/>
    </row>
    <row r="42" spans="1:10" s="14" customFormat="1" ht="15" customHeight="1">
      <c r="A42" s="193"/>
      <c r="B42" s="25"/>
      <c r="C42" s="19"/>
      <c r="D42" s="19"/>
      <c r="E42" s="19"/>
      <c r="F42" s="19"/>
      <c r="G42" s="19"/>
      <c r="H42" s="19"/>
      <c r="I42" s="19"/>
      <c r="J42" s="20"/>
    </row>
    <row r="43" spans="1:10" s="14" customFormat="1" ht="15" customHeight="1">
      <c r="A43" s="193"/>
      <c r="B43" s="25"/>
      <c r="C43" s="19"/>
      <c r="D43" s="19"/>
      <c r="E43" s="19"/>
      <c r="F43" s="19"/>
      <c r="G43" s="19"/>
      <c r="H43" s="19"/>
      <c r="I43" s="19"/>
      <c r="J43" s="20"/>
    </row>
    <row r="44" spans="1:10" s="14" customFormat="1" ht="15" customHeight="1">
      <c r="A44" s="193"/>
      <c r="B44" s="25"/>
      <c r="C44" s="19"/>
      <c r="D44" s="19"/>
      <c r="E44" s="19"/>
      <c r="F44" s="19"/>
      <c r="G44" s="19"/>
      <c r="H44" s="19"/>
      <c r="I44" s="19"/>
      <c r="J44" s="20"/>
    </row>
    <row r="45" spans="1:10" s="14" customFormat="1" ht="15" customHeight="1">
      <c r="A45" s="193"/>
      <c r="B45" s="25"/>
      <c r="C45" s="19"/>
      <c r="D45" s="19"/>
      <c r="E45" s="19"/>
      <c r="F45" s="19"/>
      <c r="G45" s="19"/>
      <c r="H45" s="19"/>
      <c r="I45" s="19"/>
      <c r="J45" s="20"/>
    </row>
    <row r="46" spans="1:10" s="14" customFormat="1" ht="15" customHeight="1">
      <c r="A46" s="193"/>
      <c r="B46" s="25"/>
      <c r="C46" s="19"/>
      <c r="D46" s="19"/>
      <c r="E46" s="19"/>
      <c r="F46" s="19"/>
      <c r="G46" s="19"/>
      <c r="H46" s="19"/>
      <c r="I46" s="19"/>
      <c r="J46" s="20"/>
    </row>
    <row r="47" spans="1:10" s="14" customFormat="1" ht="15" customHeight="1">
      <c r="A47" s="193"/>
      <c r="B47" s="25"/>
      <c r="C47" s="19"/>
      <c r="D47" s="19"/>
      <c r="E47" s="19"/>
      <c r="F47" s="19"/>
      <c r="G47" s="19"/>
      <c r="H47" s="19"/>
      <c r="I47" s="19"/>
      <c r="J47" s="20"/>
    </row>
    <row r="48" spans="1:10" s="14" customFormat="1" ht="15" customHeight="1">
      <c r="A48" s="193"/>
      <c r="B48" s="25"/>
      <c r="C48" s="19"/>
      <c r="D48" s="19"/>
      <c r="E48" s="19"/>
      <c r="F48" s="19"/>
      <c r="G48" s="19"/>
      <c r="H48" s="19"/>
      <c r="I48" s="19"/>
      <c r="J48" s="20"/>
    </row>
    <row r="49" spans="1:10" s="14" customFormat="1" ht="15" customHeight="1">
      <c r="A49" s="193"/>
      <c r="B49" s="25"/>
      <c r="C49" s="19"/>
      <c r="D49" s="19"/>
      <c r="E49" s="19"/>
      <c r="F49" s="19"/>
      <c r="G49" s="19"/>
      <c r="H49" s="19"/>
      <c r="I49" s="19"/>
      <c r="J49" s="20"/>
    </row>
    <row r="50" spans="1:10" s="14" customFormat="1" ht="15" customHeight="1">
      <c r="A50" s="193"/>
      <c r="B50" s="25"/>
      <c r="C50" s="19"/>
      <c r="D50" s="19"/>
      <c r="E50" s="19"/>
      <c r="F50" s="19"/>
      <c r="G50" s="19"/>
      <c r="H50" s="19"/>
      <c r="I50" s="19"/>
      <c r="J50" s="20"/>
    </row>
    <row r="51" spans="1:10" s="14" customFormat="1" ht="15" customHeight="1" thickBot="1">
      <c r="A51" s="194"/>
      <c r="B51" s="21"/>
      <c r="C51" s="22"/>
      <c r="D51" s="22"/>
      <c r="E51" s="22"/>
      <c r="F51" s="22"/>
      <c r="G51" s="22"/>
      <c r="H51" s="22"/>
      <c r="I51" s="22"/>
      <c r="J51" s="23"/>
    </row>
    <row r="52" spans="1:10" ht="8.4499999999999993" customHeight="1"/>
  </sheetData>
  <sheetProtection password="89E8" sheet="1" scenarios="1" formatCells="0" formatRows="0" insertRows="0" deleteRows="0"/>
  <dataConsolidate/>
  <mergeCells count="60">
    <mergeCell ref="A3:A4"/>
    <mergeCell ref="G14:G15"/>
    <mergeCell ref="H14:H15"/>
    <mergeCell ref="F11:J11"/>
    <mergeCell ref="I24:J25"/>
    <mergeCell ref="A14:A31"/>
    <mergeCell ref="A10:A12"/>
    <mergeCell ref="I4:J4"/>
    <mergeCell ref="B7:E7"/>
    <mergeCell ref="B6:E6"/>
    <mergeCell ref="B5:E5"/>
    <mergeCell ref="B3:G4"/>
    <mergeCell ref="I3:J3"/>
    <mergeCell ref="B22:B31"/>
    <mergeCell ref="G30:G31"/>
    <mergeCell ref="F30:F31"/>
    <mergeCell ref="F14:F15"/>
    <mergeCell ref="H16:H17"/>
    <mergeCell ref="B20:E21"/>
    <mergeCell ref="F22:F23"/>
    <mergeCell ref="F20:F21"/>
    <mergeCell ref="B18:E19"/>
    <mergeCell ref="I1:J1"/>
    <mergeCell ref="F7:F8"/>
    <mergeCell ref="G8:J8"/>
    <mergeCell ref="G5:J6"/>
    <mergeCell ref="B9:J9"/>
    <mergeCell ref="F5:F6"/>
    <mergeCell ref="I26:J27"/>
    <mergeCell ref="C30:E31"/>
    <mergeCell ref="D8:E8"/>
    <mergeCell ref="H20:H21"/>
    <mergeCell ref="G16:G17"/>
    <mergeCell ref="F18:F19"/>
    <mergeCell ref="C12:D12"/>
    <mergeCell ref="G24:G25"/>
    <mergeCell ref="G20:G21"/>
    <mergeCell ref="F28:F29"/>
    <mergeCell ref="C22:E23"/>
    <mergeCell ref="F26:F27"/>
    <mergeCell ref="G12:H12"/>
    <mergeCell ref="G26:G27"/>
    <mergeCell ref="H24:H25"/>
    <mergeCell ref="H26:H27"/>
    <mergeCell ref="A32:A51"/>
    <mergeCell ref="C28:E29"/>
    <mergeCell ref="A2:J2"/>
    <mergeCell ref="B14:E15"/>
    <mergeCell ref="I14:J14"/>
    <mergeCell ref="F24:F25"/>
    <mergeCell ref="C24:E27"/>
    <mergeCell ref="G7:J7"/>
    <mergeCell ref="B16:B17"/>
    <mergeCell ref="I20:J21"/>
    <mergeCell ref="C11:E11"/>
    <mergeCell ref="I30:J31"/>
    <mergeCell ref="I16:J17"/>
    <mergeCell ref="H30:H31"/>
    <mergeCell ref="C16:E17"/>
    <mergeCell ref="F16:F17"/>
  </mergeCells>
  <phoneticPr fontId="3"/>
  <conditionalFormatting sqref="L11">
    <cfRule type="expression" dxfId="8" priority="7" stopIfTrue="1">
      <formula>$B$3="立体炊飯器"</formula>
    </cfRule>
  </conditionalFormatting>
  <conditionalFormatting sqref="I30:J31">
    <cfRule type="expression" dxfId="7" priority="2" stopIfTrue="1">
      <formula>$L$30&lt;&gt;1</formula>
    </cfRule>
  </conditionalFormatting>
  <conditionalFormatting sqref="F12">
    <cfRule type="expression" dxfId="6" priority="1" stopIfTrue="1">
      <formula>$B$3="立体炊飯器"</formula>
    </cfRule>
  </conditionalFormatting>
  <dataValidations count="2">
    <dataValidation type="list" allowBlank="1" showInputMessage="1" showErrorMessage="1" sqref="C12:D12">
      <formula1>$L$12:$N$12</formula1>
    </dataValidation>
    <dataValidation type="list" allowBlank="1" showInputMessage="1" showErrorMessage="1" sqref="B3:G4">
      <formula1>"立体炊飯器、小型炊飯器(選択してください),立体炊飯器,小型炊飯器"</formula1>
    </dataValidation>
  </dataValidations>
  <pageMargins left="0.78740157480314965" right="0.51181102362204722" top="0.59055118110236227" bottom="0.59055118110236227" header="0.19685039370078741" footer="0.19685039370078741"/>
  <pageSetup paperSize="9" orientation="portrait" verticalDpi="300" r:id="rId1"/>
  <headerFooter alignWithMargins="0"/>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view="pageBreakPreview" zoomScaleNormal="265" zoomScaleSheetLayoutView="100" workbookViewId="0">
      <selection activeCell="C5" sqref="C5:D5"/>
    </sheetView>
  </sheetViews>
  <sheetFormatPr defaultRowHeight="13.5"/>
  <cols>
    <col min="1" max="1" width="10.375" style="1" customWidth="1"/>
    <col min="2" max="2" width="6.125" style="1" customWidth="1"/>
    <col min="3" max="3" width="9.125" style="1" customWidth="1"/>
    <col min="4" max="4" width="10.875" style="1" customWidth="1"/>
    <col min="5" max="5" width="9.25" style="1" customWidth="1"/>
    <col min="6" max="6" width="8.875" style="1" customWidth="1"/>
    <col min="7" max="8" width="8.625" style="1" customWidth="1"/>
    <col min="9" max="9" width="7.875" style="1" customWidth="1"/>
    <col min="10" max="10" width="9" style="1" customWidth="1"/>
    <col min="11" max="11" width="5.625" style="1" customWidth="1"/>
    <col min="12" max="16384" width="9" style="1"/>
  </cols>
  <sheetData>
    <row r="1" spans="1:10" ht="15" customHeight="1" thickBot="1"/>
    <row r="2" spans="1:10" s="26" customFormat="1" ht="19.5" customHeight="1" thickTop="1" thickBot="1">
      <c r="A2" s="201" t="str">
        <f>+表紙!A2</f>
        <v>業務用厨房熱機器等性能測定結果　【電気機器】</v>
      </c>
      <c r="B2" s="202"/>
      <c r="C2" s="202"/>
      <c r="D2" s="202"/>
      <c r="E2" s="202"/>
      <c r="F2" s="202"/>
      <c r="G2" s="202"/>
      <c r="H2" s="202"/>
      <c r="I2" s="202"/>
      <c r="J2" s="203"/>
    </row>
    <row r="3" spans="1:10" s="26" customFormat="1" ht="28.5" customHeight="1" thickTop="1">
      <c r="A3" s="27" t="s">
        <v>143</v>
      </c>
      <c r="B3" s="342" t="str">
        <f>表紙!B3&amp;"　　（１．定格消費電力）"</f>
        <v>立体炊飯器、小型炊飯器(選択してください)　　（１．定格消費電力）</v>
      </c>
      <c r="C3" s="343"/>
      <c r="D3" s="343"/>
      <c r="E3" s="343"/>
      <c r="F3" s="343"/>
      <c r="G3" s="343"/>
      <c r="H3" s="344"/>
      <c r="I3" s="345" t="str">
        <f>IF(+表紙!$C$12="選択してください","",+表紙!$C$12)</f>
        <v/>
      </c>
      <c r="J3" s="346"/>
    </row>
    <row r="4" spans="1:10" s="26" customFormat="1" ht="20.100000000000001" customHeight="1" thickBot="1">
      <c r="A4" s="6" t="s">
        <v>2</v>
      </c>
      <c r="B4" s="347" t="str">
        <f>IF(表紙!$B$6=0,"",表紙!$B$6)</f>
        <v/>
      </c>
      <c r="C4" s="347"/>
      <c r="D4" s="348"/>
      <c r="E4" s="349"/>
      <c r="F4" s="28" t="s">
        <v>3</v>
      </c>
      <c r="G4" s="350" t="str">
        <f>IF(表紙!$G$5=0,"",表紙!$G$5)</f>
        <v/>
      </c>
      <c r="H4" s="351"/>
      <c r="I4" s="351"/>
      <c r="J4" s="352"/>
    </row>
    <row r="5" spans="1:10" s="26" customFormat="1" ht="15" customHeight="1" thickBot="1">
      <c r="A5" s="359" t="s">
        <v>32</v>
      </c>
      <c r="B5" s="360"/>
      <c r="C5" s="353"/>
      <c r="D5" s="353"/>
      <c r="E5" s="173" t="s">
        <v>27</v>
      </c>
      <c r="F5" s="174"/>
      <c r="G5" s="172" t="s">
        <v>21</v>
      </c>
      <c r="H5" s="174"/>
      <c r="I5" s="173" t="s">
        <v>22</v>
      </c>
      <c r="J5" s="175"/>
    </row>
    <row r="6" spans="1:10" s="26" customFormat="1" ht="15" customHeight="1">
      <c r="A6" s="70"/>
      <c r="B6" s="32"/>
      <c r="C6" s="32"/>
      <c r="D6" s="32"/>
      <c r="E6" s="32"/>
      <c r="F6" s="32"/>
      <c r="G6" s="32"/>
      <c r="H6" s="32"/>
      <c r="I6" s="32"/>
      <c r="J6" s="33"/>
    </row>
    <row r="7" spans="1:10" s="26" customFormat="1" ht="15" customHeight="1">
      <c r="A7" s="70"/>
      <c r="B7" s="147" t="s">
        <v>12</v>
      </c>
      <c r="C7" s="32"/>
      <c r="D7" s="32"/>
      <c r="E7" s="32"/>
      <c r="F7" s="32"/>
      <c r="G7" s="32"/>
      <c r="H7" s="32"/>
      <c r="I7" s="32"/>
      <c r="J7" s="33"/>
    </row>
    <row r="8" spans="1:10" s="26" customFormat="1" ht="15" customHeight="1">
      <c r="A8" s="70"/>
      <c r="B8" s="354" t="s">
        <v>126</v>
      </c>
      <c r="C8" s="354"/>
      <c r="D8" s="354"/>
      <c r="E8" s="354"/>
      <c r="F8" s="354"/>
      <c r="G8" s="354"/>
      <c r="H8" s="354"/>
      <c r="I8" s="354"/>
      <c r="J8" s="33"/>
    </row>
    <row r="9" spans="1:10" s="26" customFormat="1" ht="15" customHeight="1">
      <c r="A9" s="148"/>
      <c r="B9" s="354"/>
      <c r="C9" s="354"/>
      <c r="D9" s="354"/>
      <c r="E9" s="354"/>
      <c r="F9" s="354"/>
      <c r="G9" s="354"/>
      <c r="H9" s="354"/>
      <c r="I9" s="354"/>
      <c r="J9" s="33"/>
    </row>
    <row r="10" spans="1:10" s="26" customFormat="1" ht="7.5" customHeight="1">
      <c r="A10" s="70"/>
      <c r="B10" s="12"/>
      <c r="C10" s="12"/>
      <c r="D10" s="12"/>
      <c r="E10" s="12"/>
      <c r="F10" s="12"/>
      <c r="G10" s="12"/>
      <c r="H10" s="12"/>
      <c r="I10" s="12"/>
      <c r="J10" s="33"/>
    </row>
    <row r="11" spans="1:10" s="26" customFormat="1" ht="15" customHeight="1">
      <c r="A11" s="70"/>
      <c r="B11" s="147" t="s">
        <v>98</v>
      </c>
      <c r="C11" s="32"/>
      <c r="D11" s="32"/>
      <c r="E11" s="32"/>
      <c r="F11" s="32"/>
      <c r="G11" s="32"/>
      <c r="H11" s="32"/>
      <c r="I11" s="32"/>
      <c r="J11" s="33"/>
    </row>
    <row r="12" spans="1:10" s="26" customFormat="1" ht="15.6" customHeight="1">
      <c r="A12" s="70"/>
      <c r="B12" s="358" t="s">
        <v>144</v>
      </c>
      <c r="C12" s="358"/>
      <c r="D12" s="358"/>
      <c r="E12" s="358"/>
      <c r="F12" s="358"/>
      <c r="G12" s="358"/>
      <c r="H12" s="358"/>
      <c r="I12" s="358"/>
      <c r="J12" s="33"/>
    </row>
    <row r="13" spans="1:10" s="26" customFormat="1" ht="15.6" customHeight="1">
      <c r="A13" s="70"/>
      <c r="B13" s="358"/>
      <c r="C13" s="358"/>
      <c r="D13" s="358"/>
      <c r="E13" s="358"/>
      <c r="F13" s="358"/>
      <c r="G13" s="358"/>
      <c r="H13" s="358"/>
      <c r="I13" s="358"/>
      <c r="J13" s="33"/>
    </row>
    <row r="14" spans="1:10" s="26" customFormat="1" ht="15.6" customHeight="1">
      <c r="A14" s="70"/>
      <c r="B14" s="358"/>
      <c r="C14" s="358"/>
      <c r="D14" s="358"/>
      <c r="E14" s="358"/>
      <c r="F14" s="358"/>
      <c r="G14" s="358"/>
      <c r="H14" s="358"/>
      <c r="I14" s="358"/>
      <c r="J14" s="33"/>
    </row>
    <row r="15" spans="1:10" s="26" customFormat="1" ht="15.6" customHeight="1">
      <c r="A15" s="70"/>
      <c r="B15" s="358"/>
      <c r="C15" s="358"/>
      <c r="D15" s="358"/>
      <c r="E15" s="358"/>
      <c r="F15" s="358"/>
      <c r="G15" s="358"/>
      <c r="H15" s="358"/>
      <c r="I15" s="358"/>
      <c r="J15" s="33"/>
    </row>
    <row r="16" spans="1:10" s="26" customFormat="1" ht="15.6" customHeight="1">
      <c r="A16" s="70"/>
      <c r="B16" s="358"/>
      <c r="C16" s="358"/>
      <c r="D16" s="358"/>
      <c r="E16" s="358"/>
      <c r="F16" s="358"/>
      <c r="G16" s="358"/>
      <c r="H16" s="358"/>
      <c r="I16" s="358"/>
      <c r="J16" s="33"/>
    </row>
    <row r="17" spans="1:13" s="26" customFormat="1" ht="15" customHeight="1">
      <c r="A17" s="70"/>
      <c r="B17" s="187"/>
      <c r="C17" s="187"/>
      <c r="D17" s="187"/>
      <c r="E17" s="187"/>
      <c r="F17" s="187"/>
      <c r="G17" s="187"/>
      <c r="H17" s="187"/>
      <c r="I17" s="187"/>
      <c r="J17" s="33"/>
    </row>
    <row r="18" spans="1:13" s="26" customFormat="1" ht="15" customHeight="1">
      <c r="A18" s="70"/>
      <c r="B18" s="32"/>
      <c r="C18" s="32"/>
      <c r="D18" s="32"/>
      <c r="E18" s="32"/>
      <c r="F18" s="32"/>
      <c r="G18" s="11"/>
      <c r="H18" s="11"/>
      <c r="I18" s="32"/>
      <c r="J18" s="33"/>
    </row>
    <row r="19" spans="1:13" s="26" customFormat="1" ht="17.25" customHeight="1">
      <c r="A19" s="70"/>
      <c r="B19" s="12" t="s">
        <v>139</v>
      </c>
      <c r="C19" s="32"/>
      <c r="D19" s="32"/>
      <c r="E19" s="32"/>
      <c r="F19" s="39" t="s">
        <v>99</v>
      </c>
      <c r="G19" s="190"/>
      <c r="H19" s="42" t="s">
        <v>88</v>
      </c>
      <c r="I19" s="42" t="s">
        <v>100</v>
      </c>
      <c r="J19" s="164"/>
      <c r="M19" s="32"/>
    </row>
    <row r="20" spans="1:13" s="26" customFormat="1" ht="7.5" customHeight="1">
      <c r="A20" s="70"/>
      <c r="B20" s="13"/>
      <c r="C20" s="32"/>
      <c r="D20" s="32"/>
      <c r="E20" s="32"/>
      <c r="F20" s="109"/>
      <c r="G20" s="139"/>
      <c r="H20" s="151"/>
      <c r="I20" s="151"/>
      <c r="J20" s="164"/>
      <c r="M20" s="75"/>
    </row>
    <row r="21" spans="1:13" s="26" customFormat="1" ht="30" customHeight="1">
      <c r="A21" s="70"/>
      <c r="B21" s="32" t="s">
        <v>101</v>
      </c>
      <c r="C21" s="32"/>
      <c r="D21" s="32"/>
      <c r="E21" s="111"/>
      <c r="F21" s="39" t="s">
        <v>102</v>
      </c>
      <c r="G21" s="191"/>
      <c r="H21" s="42" t="s">
        <v>88</v>
      </c>
      <c r="I21" s="42" t="s">
        <v>100</v>
      </c>
      <c r="J21" s="164"/>
    </row>
    <row r="22" spans="1:13" ht="7.5" customHeight="1" thickBot="1">
      <c r="A22" s="30"/>
      <c r="B22" s="11"/>
      <c r="C22" s="5"/>
      <c r="D22" s="11"/>
      <c r="E22" s="5"/>
      <c r="F22" s="54"/>
      <c r="G22" s="152"/>
      <c r="H22" s="11"/>
      <c r="I22" s="11"/>
      <c r="J22" s="33"/>
    </row>
    <row r="23" spans="1:13" ht="17.25" customHeight="1" thickBot="1">
      <c r="A23" s="30"/>
      <c r="B23" s="355" t="s">
        <v>120</v>
      </c>
      <c r="C23" s="356"/>
      <c r="D23" s="356"/>
      <c r="E23" s="356"/>
      <c r="F23" s="39" t="s">
        <v>103</v>
      </c>
      <c r="G23" s="155" t="str">
        <f>IF(OR(G21="",G19=""),"",(G19/G21)*100-100)</f>
        <v/>
      </c>
      <c r="H23" s="58" t="s">
        <v>104</v>
      </c>
      <c r="I23" s="58"/>
      <c r="J23" s="153"/>
    </row>
    <row r="24" spans="1:13" ht="15" customHeight="1">
      <c r="A24" s="30"/>
      <c r="B24" s="356"/>
      <c r="C24" s="356"/>
      <c r="D24" s="356"/>
      <c r="E24" s="356"/>
      <c r="F24" s="39"/>
      <c r="G24" s="165"/>
      <c r="H24" s="165"/>
      <c r="I24" s="58"/>
      <c r="J24" s="153"/>
    </row>
    <row r="25" spans="1:13" ht="16.5" customHeight="1">
      <c r="A25" s="30"/>
      <c r="B25" s="357" t="s">
        <v>110</v>
      </c>
      <c r="C25" s="357"/>
      <c r="D25" s="149">
        <f>IF(I3="誘導加熱式",10,5)</f>
        <v>5</v>
      </c>
      <c r="E25" s="150">
        <f>IF(I3="誘導加熱式",-10,-10)</f>
        <v>-10</v>
      </c>
      <c r="F25" s="54"/>
      <c r="G25" s="154"/>
      <c r="H25" s="154"/>
      <c r="I25" s="58"/>
      <c r="J25" s="153"/>
    </row>
    <row r="26" spans="1:13" ht="7.9" customHeight="1">
      <c r="A26" s="30"/>
      <c r="B26" s="32"/>
      <c r="C26" s="11"/>
      <c r="D26" s="11"/>
      <c r="E26" s="5"/>
      <c r="F26" s="11"/>
      <c r="G26" s="54"/>
      <c r="H26" s="152"/>
      <c r="I26" s="11"/>
      <c r="J26" s="33"/>
    </row>
    <row r="27" spans="1:13" ht="15" customHeight="1">
      <c r="A27" s="30"/>
      <c r="B27" s="58" t="s">
        <v>105</v>
      </c>
      <c r="C27" s="11"/>
      <c r="D27" s="11"/>
      <c r="E27" s="11"/>
      <c r="F27" s="11"/>
      <c r="G27" s="11"/>
      <c r="H27" s="11"/>
      <c r="I27" s="32"/>
      <c r="J27" s="33"/>
    </row>
    <row r="28" spans="1:13" ht="15" customHeight="1">
      <c r="A28" s="30"/>
      <c r="B28" s="58"/>
      <c r="C28" s="11"/>
      <c r="D28" s="11"/>
      <c r="E28" s="11"/>
      <c r="F28" s="11"/>
      <c r="G28" s="11"/>
      <c r="H28" s="11"/>
      <c r="I28" s="32"/>
      <c r="J28" s="33"/>
    </row>
    <row r="29" spans="1:13" ht="15" customHeight="1">
      <c r="A29" s="30"/>
      <c r="B29" s="32"/>
      <c r="C29" s="11"/>
      <c r="D29" s="11"/>
      <c r="E29" s="11"/>
      <c r="F29" s="11"/>
      <c r="G29" s="11"/>
      <c r="H29" s="11"/>
      <c r="I29" s="32"/>
      <c r="J29" s="33"/>
    </row>
    <row r="30" spans="1:13" ht="15" customHeight="1">
      <c r="A30" s="30"/>
      <c r="B30" s="32"/>
      <c r="C30" s="11"/>
      <c r="D30" s="11"/>
      <c r="E30" s="11"/>
      <c r="F30" s="11"/>
      <c r="G30" s="11"/>
      <c r="H30" s="11"/>
      <c r="I30" s="32"/>
      <c r="J30" s="33"/>
    </row>
    <row r="31" spans="1:13" ht="15" customHeight="1">
      <c r="A31" s="30"/>
      <c r="B31" s="32"/>
      <c r="C31" s="11"/>
      <c r="D31" s="11"/>
      <c r="E31" s="11"/>
      <c r="F31" s="11"/>
      <c r="G31" s="11"/>
      <c r="H31" s="11"/>
      <c r="I31" s="32"/>
      <c r="J31" s="33"/>
    </row>
    <row r="32" spans="1:13" ht="15" customHeight="1">
      <c r="A32" s="30"/>
      <c r="B32" s="32"/>
      <c r="C32" s="11"/>
      <c r="D32" s="11"/>
      <c r="E32" s="11"/>
      <c r="F32" s="11"/>
      <c r="G32" s="11"/>
      <c r="H32" s="11"/>
      <c r="I32" s="32"/>
      <c r="J32" s="33"/>
    </row>
    <row r="33" spans="1:19" ht="15" customHeight="1">
      <c r="A33" s="30"/>
      <c r="B33" s="32"/>
      <c r="C33" s="11"/>
      <c r="D33" s="11"/>
      <c r="E33" s="11"/>
      <c r="F33" s="11"/>
      <c r="G33" s="11"/>
      <c r="H33" s="11"/>
      <c r="I33" s="32"/>
      <c r="J33" s="33"/>
      <c r="S33" s="75"/>
    </row>
    <row r="34" spans="1:19" ht="15" customHeight="1">
      <c r="A34" s="30"/>
      <c r="B34" s="32"/>
      <c r="C34" s="11"/>
      <c r="D34" s="11"/>
      <c r="E34" s="11"/>
      <c r="F34" s="11"/>
      <c r="G34" s="11"/>
      <c r="H34" s="11"/>
      <c r="I34" s="32"/>
      <c r="J34" s="33"/>
    </row>
    <row r="35" spans="1:19" ht="15" customHeight="1">
      <c r="A35" s="30"/>
      <c r="B35" s="32"/>
      <c r="C35" s="11"/>
      <c r="D35" s="11"/>
      <c r="E35" s="11"/>
      <c r="F35" s="11"/>
      <c r="G35" s="11"/>
      <c r="H35" s="11"/>
      <c r="I35" s="32"/>
      <c r="J35" s="33"/>
    </row>
    <row r="36" spans="1:19" ht="15" customHeight="1">
      <c r="A36" s="30"/>
      <c r="B36" s="32"/>
      <c r="C36" s="32"/>
      <c r="D36" s="32"/>
      <c r="E36" s="32"/>
      <c r="F36" s="32"/>
      <c r="G36" s="32"/>
      <c r="H36" s="32"/>
      <c r="I36" s="32"/>
      <c r="J36" s="33"/>
    </row>
    <row r="37" spans="1:19" ht="15" customHeight="1">
      <c r="A37" s="30"/>
      <c r="B37" s="32"/>
      <c r="C37" s="32"/>
      <c r="D37" s="32"/>
      <c r="E37" s="32"/>
      <c r="F37" s="32"/>
      <c r="G37" s="32"/>
      <c r="H37" s="32"/>
      <c r="I37" s="32"/>
      <c r="J37" s="33"/>
    </row>
    <row r="38" spans="1:19" ht="15" customHeight="1">
      <c r="A38" s="30"/>
      <c r="B38" s="32"/>
      <c r="C38" s="5"/>
      <c r="D38" s="32"/>
      <c r="E38" s="32"/>
      <c r="F38" s="32"/>
      <c r="G38" s="32"/>
      <c r="H38" s="32"/>
      <c r="I38" s="32"/>
      <c r="J38" s="33"/>
    </row>
    <row r="39" spans="1:19" ht="12" customHeight="1">
      <c r="A39" s="30"/>
      <c r="B39" s="32"/>
      <c r="C39" s="5"/>
      <c r="D39" s="32"/>
      <c r="E39" s="32"/>
      <c r="F39" s="32"/>
      <c r="G39" s="32"/>
      <c r="H39" s="32"/>
      <c r="I39" s="32"/>
      <c r="J39" s="33"/>
    </row>
    <row r="40" spans="1:19" ht="12" customHeight="1">
      <c r="A40" s="30"/>
      <c r="B40" s="32"/>
      <c r="C40" s="5"/>
      <c r="D40" s="32"/>
      <c r="E40" s="32"/>
      <c r="F40" s="32"/>
      <c r="G40" s="32"/>
      <c r="H40" s="32"/>
      <c r="I40" s="32"/>
      <c r="J40" s="33"/>
    </row>
    <row r="41" spans="1:19" ht="12" customHeight="1">
      <c r="A41" s="30"/>
      <c r="B41" s="58" t="s">
        <v>106</v>
      </c>
      <c r="C41" s="5"/>
      <c r="D41" s="32"/>
      <c r="E41" s="32"/>
      <c r="F41" s="32"/>
      <c r="G41" s="32"/>
      <c r="H41" s="32"/>
      <c r="I41" s="32"/>
      <c r="J41" s="33"/>
    </row>
    <row r="42" spans="1:19" ht="7.15" customHeight="1">
      <c r="A42" s="30"/>
      <c r="B42" s="5"/>
      <c r="C42" s="32"/>
      <c r="D42" s="32"/>
      <c r="E42" s="32"/>
      <c r="F42" s="32"/>
      <c r="G42" s="32"/>
      <c r="H42" s="32"/>
      <c r="I42" s="32"/>
      <c r="J42" s="33"/>
    </row>
    <row r="43" spans="1:19" ht="15" customHeight="1">
      <c r="A43" s="30"/>
      <c r="B43" s="32"/>
      <c r="C43" s="32"/>
      <c r="D43" s="32"/>
      <c r="E43" s="32"/>
      <c r="F43" s="32"/>
      <c r="G43" s="32"/>
      <c r="H43" s="32"/>
      <c r="I43" s="32"/>
      <c r="J43" s="33"/>
    </row>
    <row r="44" spans="1:19" ht="15" customHeight="1">
      <c r="A44" s="30"/>
      <c r="B44" s="32"/>
      <c r="C44" s="32"/>
      <c r="D44" s="32"/>
      <c r="E44" s="32"/>
      <c r="F44" s="32"/>
      <c r="G44" s="32"/>
      <c r="H44" s="32"/>
      <c r="I44" s="32"/>
      <c r="J44" s="33"/>
    </row>
    <row r="45" spans="1:19" ht="15" customHeight="1">
      <c r="A45" s="30"/>
      <c r="B45" s="32"/>
      <c r="C45" s="32"/>
      <c r="D45" s="32"/>
      <c r="E45" s="32"/>
      <c r="F45" s="32"/>
      <c r="G45" s="32"/>
      <c r="H45" s="32"/>
      <c r="I45" s="32"/>
      <c r="J45" s="33"/>
    </row>
    <row r="46" spans="1:19" ht="15" customHeight="1">
      <c r="A46" s="30"/>
      <c r="B46" s="32"/>
      <c r="C46" s="32"/>
      <c r="D46" s="32"/>
      <c r="E46" s="32"/>
      <c r="F46" s="32"/>
      <c r="G46" s="32"/>
      <c r="H46" s="32"/>
      <c r="I46" s="32"/>
      <c r="J46" s="33"/>
    </row>
    <row r="47" spans="1:19" ht="15" customHeight="1">
      <c r="A47" s="30"/>
      <c r="B47" s="32"/>
      <c r="C47" s="32"/>
      <c r="D47" s="32"/>
      <c r="E47" s="32"/>
      <c r="F47" s="32"/>
      <c r="G47" s="32"/>
      <c r="H47" s="32"/>
      <c r="I47" s="32"/>
      <c r="J47" s="33"/>
    </row>
    <row r="48" spans="1:19" ht="15" customHeight="1">
      <c r="A48" s="30"/>
      <c r="B48" s="32"/>
      <c r="C48" s="32"/>
      <c r="D48" s="32"/>
      <c r="E48" s="32"/>
      <c r="F48" s="32"/>
      <c r="G48" s="32"/>
      <c r="H48" s="32"/>
      <c r="I48" s="32"/>
      <c r="J48" s="33"/>
    </row>
    <row r="49" spans="1:10" ht="15" customHeight="1">
      <c r="A49" s="30"/>
      <c r="B49" s="32"/>
      <c r="C49" s="32"/>
      <c r="D49" s="32"/>
      <c r="E49" s="32"/>
      <c r="F49" s="32"/>
      <c r="G49" s="32"/>
      <c r="H49" s="32"/>
      <c r="I49" s="32"/>
      <c r="J49" s="33"/>
    </row>
    <row r="50" spans="1:10" ht="15" customHeight="1">
      <c r="A50" s="30"/>
      <c r="B50" s="32"/>
      <c r="C50" s="32"/>
      <c r="D50" s="32"/>
      <c r="E50" s="32"/>
      <c r="F50" s="32"/>
      <c r="G50" s="32"/>
      <c r="H50" s="32"/>
      <c r="I50" s="32"/>
      <c r="J50" s="33"/>
    </row>
    <row r="51" spans="1:10" ht="15" customHeight="1">
      <c r="A51" s="30"/>
      <c r="B51" s="32"/>
      <c r="C51" s="32"/>
      <c r="D51" s="32"/>
      <c r="E51" s="32"/>
      <c r="F51" s="32"/>
      <c r="G51" s="32"/>
      <c r="H51" s="32"/>
      <c r="I51" s="32"/>
      <c r="J51" s="33"/>
    </row>
    <row r="52" spans="1:10" ht="15" customHeight="1">
      <c r="A52" s="30"/>
      <c r="B52" s="32"/>
      <c r="C52" s="32"/>
      <c r="D52" s="32"/>
      <c r="E52" s="32"/>
      <c r="F52" s="32"/>
      <c r="G52" s="32"/>
      <c r="H52" s="32"/>
      <c r="I52" s="32"/>
      <c r="J52" s="33"/>
    </row>
    <row r="53" spans="1:10" s="26" customFormat="1" ht="15" customHeight="1" thickBot="1">
      <c r="A53" s="135"/>
      <c r="B53" s="44"/>
      <c r="C53" s="44"/>
      <c r="D53" s="44"/>
      <c r="E53" s="44"/>
      <c r="F53" s="44"/>
      <c r="G53" s="44"/>
      <c r="H53" s="44"/>
      <c r="I53" s="44"/>
      <c r="J53" s="62"/>
    </row>
    <row r="54" spans="1:10" ht="8.4499999999999993" customHeight="1">
      <c r="A54" s="5"/>
      <c r="B54" s="5"/>
      <c r="C54" s="5"/>
      <c r="D54" s="5"/>
      <c r="E54" s="5"/>
      <c r="F54" s="5"/>
      <c r="G54" s="5"/>
      <c r="H54" s="5"/>
      <c r="I54" s="5"/>
      <c r="J54" s="5"/>
    </row>
  </sheetData>
  <sheetProtection password="89E8" sheet="1" objects="1" scenarios="1" selectLockedCells="1"/>
  <mergeCells count="11">
    <mergeCell ref="C5:D5"/>
    <mergeCell ref="B8:I9"/>
    <mergeCell ref="B23:E24"/>
    <mergeCell ref="B25:C25"/>
    <mergeCell ref="B12:I16"/>
    <mergeCell ref="A5:B5"/>
    <mergeCell ref="A2:J2"/>
    <mergeCell ref="B3:H3"/>
    <mergeCell ref="I3:J3"/>
    <mergeCell ref="B4:E4"/>
    <mergeCell ref="G4:J4"/>
  </mergeCells>
  <phoneticPr fontId="3"/>
  <conditionalFormatting sqref="H24">
    <cfRule type="expression" dxfId="5" priority="9" stopIfTrue="1">
      <formula>OR(+$H$23&gt;$D$25,$H$23&lt;$E$25)</formula>
    </cfRule>
  </conditionalFormatting>
  <conditionalFormatting sqref="G23:G24">
    <cfRule type="expression" dxfId="4" priority="10" stopIfTrue="1">
      <formula>OR(+$G$23&gt;$D$25,$G$23&lt;$E$25)</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5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view="pageBreakPreview" zoomScaleNormal="100" zoomScaleSheetLayoutView="100" workbookViewId="0">
      <selection activeCell="C5" sqref="C5:D5"/>
    </sheetView>
  </sheetViews>
  <sheetFormatPr defaultRowHeight="13.5"/>
  <cols>
    <col min="1" max="1" width="10.375" style="1" customWidth="1"/>
    <col min="2" max="3" width="9.125" style="1" customWidth="1"/>
    <col min="4" max="4" width="17.5" style="1" customWidth="1"/>
    <col min="5" max="5" width="7" style="1" customWidth="1"/>
    <col min="6" max="7" width="7.5" style="1" customWidth="1"/>
    <col min="8" max="8" width="7.75" style="1" customWidth="1"/>
    <col min="9" max="9" width="6.875" style="1" customWidth="1"/>
    <col min="10" max="10" width="6.5" style="1" customWidth="1"/>
    <col min="11" max="11" width="5.625" style="1" customWidth="1"/>
    <col min="12" max="16384" width="9" style="1"/>
  </cols>
  <sheetData>
    <row r="1" spans="1:10" ht="15" customHeight="1" thickBot="1"/>
    <row r="2" spans="1:10" s="26" customFormat="1" ht="19.5" customHeight="1" thickTop="1" thickBot="1">
      <c r="A2" s="201" t="str">
        <f>+表紙!A2</f>
        <v>業務用厨房熱機器等性能測定結果　【電気機器】</v>
      </c>
      <c r="B2" s="202"/>
      <c r="C2" s="202"/>
      <c r="D2" s="202"/>
      <c r="E2" s="202"/>
      <c r="F2" s="202"/>
      <c r="G2" s="202"/>
      <c r="H2" s="202"/>
      <c r="I2" s="202"/>
      <c r="J2" s="203"/>
    </row>
    <row r="3" spans="1:10" s="26" customFormat="1" ht="28.5" customHeight="1" thickTop="1">
      <c r="A3" s="27" t="s">
        <v>143</v>
      </c>
      <c r="B3" s="361" t="str">
        <f>表紙!B3&amp;"　　（２．熱効率）"</f>
        <v>立体炊飯器、小型炊飯器(選択してください)　　（２．熱効率）</v>
      </c>
      <c r="C3" s="362"/>
      <c r="D3" s="362"/>
      <c r="E3" s="362"/>
      <c r="F3" s="362"/>
      <c r="G3" s="362"/>
      <c r="H3" s="362"/>
      <c r="I3" s="345" t="str">
        <f>IF(+表紙!$C$12="選択してください","",+表紙!$C$12)</f>
        <v/>
      </c>
      <c r="J3" s="346"/>
    </row>
    <row r="4" spans="1:10" s="26" customFormat="1" ht="20.100000000000001" customHeight="1" thickBot="1">
      <c r="A4" s="6" t="s">
        <v>2</v>
      </c>
      <c r="B4" s="369" t="str">
        <f>IF(表紙!$B$6=0,"",表紙!$B$6)</f>
        <v/>
      </c>
      <c r="C4" s="347"/>
      <c r="D4" s="348"/>
      <c r="E4" s="349"/>
      <c r="F4" s="28" t="s">
        <v>3</v>
      </c>
      <c r="G4" s="350" t="str">
        <f>IF(表紙!$G$5=0,"",表紙!$G$5)</f>
        <v/>
      </c>
      <c r="H4" s="351"/>
      <c r="I4" s="351"/>
      <c r="J4" s="352"/>
    </row>
    <row r="5" spans="1:10" s="26" customFormat="1" ht="14.25" customHeight="1">
      <c r="A5" s="29" t="s">
        <v>13</v>
      </c>
      <c r="B5" s="364" t="s">
        <v>32</v>
      </c>
      <c r="C5" s="367"/>
      <c r="D5" s="367"/>
      <c r="E5" s="309" t="s">
        <v>27</v>
      </c>
      <c r="F5" s="63"/>
      <c r="G5" s="364" t="s">
        <v>21</v>
      </c>
      <c r="H5" s="63"/>
      <c r="I5" s="366" t="s">
        <v>93</v>
      </c>
      <c r="J5" s="65"/>
    </row>
    <row r="6" spans="1:10" s="26" customFormat="1" ht="14.25" customHeight="1" thickBot="1">
      <c r="A6" s="6" t="s">
        <v>14</v>
      </c>
      <c r="B6" s="365"/>
      <c r="C6" s="368"/>
      <c r="D6" s="368"/>
      <c r="E6" s="287"/>
      <c r="F6" s="64"/>
      <c r="G6" s="365"/>
      <c r="H6" s="64"/>
      <c r="I6" s="287"/>
      <c r="J6" s="66"/>
    </row>
    <row r="7" spans="1:10" ht="22.5" customHeight="1">
      <c r="A7" s="30"/>
      <c r="B7" s="31" t="s">
        <v>57</v>
      </c>
      <c r="C7" s="32"/>
      <c r="D7" s="32"/>
      <c r="E7" s="32"/>
      <c r="F7" s="32"/>
      <c r="G7" s="32"/>
      <c r="H7" s="32"/>
      <c r="I7" s="32"/>
      <c r="J7" s="33"/>
    </row>
    <row r="8" spans="1:10" ht="14.45" customHeight="1">
      <c r="A8" s="34"/>
      <c r="B8" s="363" t="s">
        <v>146</v>
      </c>
      <c r="C8" s="363"/>
      <c r="D8" s="363"/>
      <c r="E8" s="363"/>
      <c r="F8" s="363"/>
      <c r="G8" s="363"/>
      <c r="H8" s="363"/>
      <c r="I8" s="363"/>
      <c r="J8" s="33"/>
    </row>
    <row r="9" spans="1:10" ht="14.45" customHeight="1">
      <c r="A9" s="34"/>
      <c r="B9" s="363"/>
      <c r="C9" s="363"/>
      <c r="D9" s="363"/>
      <c r="E9" s="363"/>
      <c r="F9" s="363"/>
      <c r="G9" s="363"/>
      <c r="H9" s="363"/>
      <c r="I9" s="363"/>
      <c r="J9" s="33"/>
    </row>
    <row r="10" spans="1:10" ht="14.45" customHeight="1">
      <c r="A10" s="34"/>
      <c r="B10" s="363"/>
      <c r="C10" s="363"/>
      <c r="D10" s="363"/>
      <c r="E10" s="363"/>
      <c r="F10" s="363"/>
      <c r="G10" s="363"/>
      <c r="H10" s="363"/>
      <c r="I10" s="363"/>
      <c r="J10" s="33"/>
    </row>
    <row r="11" spans="1:10" ht="14.45" customHeight="1">
      <c r="A11" s="34"/>
      <c r="B11" s="363"/>
      <c r="C11" s="363"/>
      <c r="D11" s="363"/>
      <c r="E11" s="363"/>
      <c r="F11" s="363"/>
      <c r="G11" s="363"/>
      <c r="H11" s="363"/>
      <c r="I11" s="363"/>
      <c r="J11" s="33"/>
    </row>
    <row r="12" spans="1:10" ht="14.45" customHeight="1">
      <c r="A12" s="30"/>
      <c r="B12" s="363"/>
      <c r="C12" s="363"/>
      <c r="D12" s="363"/>
      <c r="E12" s="363"/>
      <c r="F12" s="363"/>
      <c r="G12" s="363"/>
      <c r="H12" s="363"/>
      <c r="I12" s="363"/>
      <c r="J12" s="33"/>
    </row>
    <row r="13" spans="1:10" ht="14.45" customHeight="1">
      <c r="A13" s="30"/>
      <c r="B13" s="363"/>
      <c r="C13" s="363"/>
      <c r="D13" s="363"/>
      <c r="E13" s="363"/>
      <c r="F13" s="363"/>
      <c r="G13" s="363"/>
      <c r="H13" s="363"/>
      <c r="I13" s="363"/>
      <c r="J13" s="33"/>
    </row>
    <row r="14" spans="1:10" ht="14.45" customHeight="1">
      <c r="A14" s="30"/>
      <c r="B14" s="363"/>
      <c r="C14" s="363"/>
      <c r="D14" s="363"/>
      <c r="E14" s="363"/>
      <c r="F14" s="363"/>
      <c r="G14" s="363"/>
      <c r="H14" s="363"/>
      <c r="I14" s="363"/>
      <c r="J14" s="33"/>
    </row>
    <row r="15" spans="1:10" ht="14.45" customHeight="1">
      <c r="A15" s="30"/>
      <c r="B15" s="363"/>
      <c r="C15" s="363"/>
      <c r="D15" s="363"/>
      <c r="E15" s="363"/>
      <c r="F15" s="363"/>
      <c r="G15" s="363"/>
      <c r="H15" s="363"/>
      <c r="I15" s="363"/>
      <c r="J15" s="33"/>
    </row>
    <row r="16" spans="1:10" ht="14.45" customHeight="1">
      <c r="A16" s="30"/>
      <c r="B16" s="363"/>
      <c r="C16" s="363"/>
      <c r="D16" s="363"/>
      <c r="E16" s="363"/>
      <c r="F16" s="363"/>
      <c r="G16" s="363"/>
      <c r="H16" s="363"/>
      <c r="I16" s="363"/>
      <c r="J16" s="33"/>
    </row>
    <row r="17" spans="1:14" ht="18.75" customHeight="1">
      <c r="A17" s="30"/>
      <c r="B17" s="32"/>
      <c r="C17" s="35"/>
      <c r="D17" s="35"/>
      <c r="E17" s="35"/>
      <c r="F17" s="35"/>
      <c r="G17" s="35"/>
      <c r="H17" s="35"/>
      <c r="I17" s="35"/>
      <c r="J17" s="33"/>
    </row>
    <row r="18" spans="1:14" ht="18.75" customHeight="1">
      <c r="A18" s="30"/>
      <c r="B18" s="26"/>
      <c r="D18" s="32"/>
      <c r="E18" s="32"/>
      <c r="F18" s="181" t="s">
        <v>137</v>
      </c>
      <c r="G18" s="181" t="s">
        <v>138</v>
      </c>
      <c r="H18" s="32"/>
      <c r="I18" s="32"/>
      <c r="J18" s="33"/>
    </row>
    <row r="19" spans="1:14" ht="17.25" customHeight="1">
      <c r="A19" s="36"/>
      <c r="C19" s="32" t="s">
        <v>58</v>
      </c>
      <c r="D19" s="32"/>
      <c r="E19" s="37" t="s">
        <v>46</v>
      </c>
      <c r="F19" s="67"/>
      <c r="G19" s="67"/>
      <c r="H19" s="38" t="s">
        <v>64</v>
      </c>
      <c r="I19" s="38" t="s">
        <v>15</v>
      </c>
      <c r="J19" s="33"/>
    </row>
    <row r="20" spans="1:14" ht="17.25" customHeight="1">
      <c r="A20" s="36"/>
      <c r="C20" s="32" t="s">
        <v>60</v>
      </c>
      <c r="D20" s="32"/>
      <c r="E20" s="39" t="s">
        <v>36</v>
      </c>
      <c r="F20" s="68"/>
      <c r="G20" s="68"/>
      <c r="H20" s="38" t="s">
        <v>65</v>
      </c>
      <c r="I20" s="38" t="s">
        <v>6</v>
      </c>
      <c r="J20" s="33"/>
    </row>
    <row r="21" spans="1:14" ht="17.25" customHeight="1">
      <c r="A21" s="36"/>
      <c r="C21" s="32" t="s">
        <v>59</v>
      </c>
      <c r="D21" s="32"/>
      <c r="E21" s="39" t="s">
        <v>35</v>
      </c>
      <c r="F21" s="68"/>
      <c r="G21" s="68"/>
      <c r="H21" s="38" t="s">
        <v>0</v>
      </c>
      <c r="I21" s="38" t="s">
        <v>6</v>
      </c>
      <c r="J21" s="33"/>
    </row>
    <row r="22" spans="1:14" ht="17.25" customHeight="1">
      <c r="A22" s="36"/>
      <c r="C22" s="32" t="s">
        <v>72</v>
      </c>
      <c r="D22" s="32"/>
      <c r="E22" s="37" t="s">
        <v>47</v>
      </c>
      <c r="F22" s="69"/>
      <c r="G22" s="69"/>
      <c r="H22" s="38" t="s">
        <v>66</v>
      </c>
      <c r="I22" s="38" t="s">
        <v>4</v>
      </c>
      <c r="J22" s="33"/>
    </row>
    <row r="23" spans="1:14" ht="17.25" customHeight="1">
      <c r="A23" s="36"/>
      <c r="C23" s="179" t="s">
        <v>127</v>
      </c>
      <c r="D23" s="40"/>
      <c r="E23" s="39" t="s">
        <v>34</v>
      </c>
      <c r="F23" s="41">
        <v>4.1900000000000004</v>
      </c>
      <c r="G23" s="41">
        <v>4.1900000000000004</v>
      </c>
      <c r="H23" s="42" t="s">
        <v>77</v>
      </c>
      <c r="I23" s="38"/>
      <c r="J23" s="33"/>
    </row>
    <row r="24" spans="1:14" ht="7.5" customHeight="1" thickBot="1">
      <c r="A24" s="36"/>
      <c r="D24" s="32"/>
      <c r="E24" s="43"/>
      <c r="F24" s="44"/>
      <c r="G24" s="44"/>
      <c r="H24" s="38"/>
      <c r="I24" s="38"/>
      <c r="J24" s="33"/>
    </row>
    <row r="25" spans="1:14" ht="17.25" customHeight="1" thickBot="1">
      <c r="A25" s="36"/>
      <c r="C25" s="32" t="s">
        <v>61</v>
      </c>
      <c r="E25" s="37" t="s">
        <v>38</v>
      </c>
      <c r="F25" s="45" t="str">
        <f>IF(COUNTBLANK(F19:F23)=0,(F23*F19*(F20-F21))/(3600*F22)*100,"")</f>
        <v/>
      </c>
      <c r="G25" s="45" t="str">
        <f>IF(COUNTBLANK(G19:G23)=0,(G23*G19*(G20-G21))/(3600*G22)*100,"")</f>
        <v/>
      </c>
      <c r="H25" s="46" t="s">
        <v>67</v>
      </c>
      <c r="I25" s="47" t="s">
        <v>6</v>
      </c>
      <c r="J25" s="48"/>
    </row>
    <row r="26" spans="1:14" ht="7.5" customHeight="1" thickBot="1">
      <c r="A26" s="36"/>
      <c r="B26" s="11"/>
      <c r="C26" s="11"/>
      <c r="E26" s="11"/>
      <c r="F26" s="11"/>
      <c r="G26" s="49"/>
      <c r="H26" s="47"/>
      <c r="I26" s="50"/>
      <c r="J26" s="48"/>
    </row>
    <row r="27" spans="1:14" ht="30" customHeight="1" thickBot="1">
      <c r="A27" s="36"/>
      <c r="B27" s="32"/>
      <c r="C27" s="11"/>
      <c r="E27" s="11"/>
      <c r="F27" s="51" t="s">
        <v>68</v>
      </c>
      <c r="G27" s="52" t="str">
        <f>IF(COUNTBLANK(F25:G25)=0,(F25+G25)/2,"")</f>
        <v/>
      </c>
      <c r="H27" s="46" t="s">
        <v>67</v>
      </c>
      <c r="I27" s="47" t="s">
        <v>6</v>
      </c>
      <c r="J27" s="33"/>
    </row>
    <row r="28" spans="1:14" ht="7.5" customHeight="1" thickBot="1">
      <c r="A28" s="30"/>
      <c r="B28" s="32"/>
      <c r="C28" s="53"/>
      <c r="D28" s="11"/>
      <c r="E28" s="11"/>
      <c r="F28" s="11"/>
      <c r="G28" s="11"/>
      <c r="H28" s="11"/>
      <c r="I28" s="32"/>
      <c r="J28" s="33"/>
    </row>
    <row r="29" spans="1:14" ht="15" customHeight="1" thickBot="1">
      <c r="A29" s="30"/>
      <c r="B29" s="32"/>
      <c r="D29" s="11"/>
      <c r="E29" s="11"/>
      <c r="F29" s="54" t="s">
        <v>19</v>
      </c>
      <c r="G29" s="55" t="str">
        <f>IF(G27&lt;&gt;"",ABS(F25-G25)/G27,"")</f>
        <v/>
      </c>
      <c r="H29" s="34"/>
      <c r="I29" s="32"/>
      <c r="J29" s="33"/>
      <c r="N29" s="56"/>
    </row>
    <row r="30" spans="1:14" ht="15" customHeight="1">
      <c r="A30" s="30"/>
      <c r="B30" s="58" t="s">
        <v>16</v>
      </c>
      <c r="D30" s="11"/>
      <c r="E30" s="11"/>
      <c r="F30" s="54"/>
      <c r="G30" s="57"/>
      <c r="H30" s="12"/>
      <c r="I30" s="32"/>
      <c r="J30" s="33"/>
      <c r="N30" s="56"/>
    </row>
    <row r="31" spans="1:14" ht="15" customHeight="1">
      <c r="A31" s="30"/>
      <c r="C31" s="32"/>
      <c r="D31" s="32"/>
      <c r="E31" s="32"/>
      <c r="F31" s="32"/>
      <c r="G31" s="32"/>
      <c r="H31" s="32"/>
      <c r="I31" s="32"/>
      <c r="J31" s="33"/>
    </row>
    <row r="32" spans="1:14" ht="15" customHeight="1">
      <c r="A32" s="30"/>
      <c r="B32" s="59"/>
      <c r="C32" s="32"/>
      <c r="D32" s="32"/>
      <c r="E32" s="32"/>
      <c r="F32" s="32"/>
      <c r="G32" s="32"/>
      <c r="H32" s="32"/>
      <c r="I32" s="32"/>
      <c r="J32" s="33"/>
    </row>
    <row r="33" spans="1:10" ht="15" customHeight="1">
      <c r="A33" s="30"/>
      <c r="B33" s="32"/>
      <c r="C33" s="32"/>
      <c r="D33" s="32"/>
      <c r="E33" s="32"/>
      <c r="F33" s="32"/>
      <c r="G33" s="32"/>
      <c r="H33" s="32"/>
      <c r="I33" s="32"/>
      <c r="J33" s="33"/>
    </row>
    <row r="34" spans="1:10" ht="15" customHeight="1">
      <c r="A34" s="30"/>
      <c r="B34" s="32"/>
      <c r="C34" s="32"/>
      <c r="D34" s="32"/>
      <c r="E34" s="32"/>
      <c r="F34" s="32"/>
      <c r="G34" s="32"/>
      <c r="H34" s="32"/>
      <c r="I34" s="32"/>
      <c r="J34" s="33"/>
    </row>
    <row r="35" spans="1:10" ht="15" customHeight="1">
      <c r="A35" s="30"/>
      <c r="B35" s="32"/>
      <c r="C35" s="32"/>
      <c r="D35" s="32"/>
      <c r="E35" s="32"/>
      <c r="F35" s="32"/>
      <c r="G35" s="32"/>
      <c r="H35" s="32"/>
      <c r="I35" s="32"/>
      <c r="J35" s="33"/>
    </row>
    <row r="36" spans="1:10" ht="15" customHeight="1">
      <c r="A36" s="30"/>
      <c r="B36" s="32"/>
      <c r="C36" s="32"/>
      <c r="D36" s="32"/>
      <c r="E36" s="32"/>
      <c r="F36" s="32"/>
      <c r="G36" s="32"/>
      <c r="H36" s="32"/>
      <c r="I36" s="32"/>
      <c r="J36" s="33"/>
    </row>
    <row r="37" spans="1:10" ht="15" customHeight="1">
      <c r="A37" s="30"/>
      <c r="B37" s="32"/>
      <c r="C37" s="32"/>
      <c r="D37" s="32"/>
      <c r="E37" s="32"/>
      <c r="F37" s="32"/>
      <c r="G37" s="32"/>
      <c r="H37" s="32"/>
      <c r="I37" s="32"/>
      <c r="J37" s="33"/>
    </row>
    <row r="38" spans="1:10" ht="15" customHeight="1">
      <c r="A38" s="30"/>
      <c r="B38" s="32"/>
      <c r="C38" s="32"/>
      <c r="D38" s="32"/>
      <c r="E38" s="32"/>
      <c r="F38" s="32"/>
      <c r="G38" s="32"/>
      <c r="H38" s="32"/>
      <c r="I38" s="32"/>
      <c r="J38" s="33"/>
    </row>
    <row r="39" spans="1:10" ht="15" customHeight="1">
      <c r="A39" s="30"/>
      <c r="B39" s="32"/>
      <c r="C39" s="32"/>
      <c r="D39" s="32"/>
      <c r="E39" s="32"/>
      <c r="F39" s="32"/>
      <c r="G39" s="32"/>
      <c r="H39" s="32"/>
      <c r="I39" s="32"/>
      <c r="J39" s="33"/>
    </row>
    <row r="40" spans="1:10" ht="12.6" customHeight="1">
      <c r="A40" s="30"/>
      <c r="B40" s="32"/>
      <c r="C40" s="32"/>
      <c r="D40" s="32"/>
      <c r="E40" s="32"/>
      <c r="F40" s="32"/>
      <c r="G40" s="32"/>
      <c r="H40" s="32"/>
      <c r="I40" s="32"/>
      <c r="J40" s="33"/>
    </row>
    <row r="41" spans="1:10" ht="15" customHeight="1">
      <c r="A41" s="30"/>
      <c r="B41" s="58" t="s">
        <v>1</v>
      </c>
      <c r="C41" s="32"/>
      <c r="D41" s="32"/>
      <c r="E41" s="32"/>
      <c r="F41" s="32"/>
      <c r="G41" s="32"/>
      <c r="H41" s="32"/>
      <c r="I41" s="32"/>
      <c r="J41" s="33"/>
    </row>
    <row r="42" spans="1:10" ht="15" customHeight="1">
      <c r="A42" s="30"/>
      <c r="B42" s="32"/>
      <c r="C42" s="32"/>
      <c r="D42" s="32"/>
      <c r="E42" s="32"/>
      <c r="F42" s="32"/>
      <c r="G42" s="32"/>
      <c r="H42" s="32"/>
      <c r="I42" s="32"/>
      <c r="J42" s="33"/>
    </row>
    <row r="43" spans="1:10" ht="15" customHeight="1">
      <c r="A43" s="30"/>
      <c r="B43" s="32"/>
      <c r="C43" s="32"/>
      <c r="D43" s="32"/>
      <c r="E43" s="32"/>
      <c r="F43" s="32"/>
      <c r="G43" s="32"/>
      <c r="H43" s="32"/>
      <c r="I43" s="32"/>
      <c r="J43" s="33"/>
    </row>
    <row r="44" spans="1:10" ht="15" customHeight="1">
      <c r="A44" s="30"/>
      <c r="B44" s="32"/>
      <c r="C44" s="32"/>
      <c r="D44" s="32"/>
      <c r="E44" s="32"/>
      <c r="F44" s="32"/>
      <c r="G44" s="32"/>
      <c r="H44" s="32"/>
      <c r="I44" s="32"/>
      <c r="J44" s="33"/>
    </row>
    <row r="45" spans="1:10" ht="15" customHeight="1">
      <c r="A45" s="30"/>
      <c r="B45" s="32"/>
      <c r="C45" s="32"/>
      <c r="D45" s="32"/>
      <c r="E45" s="32"/>
      <c r="F45" s="32"/>
      <c r="G45" s="32"/>
      <c r="H45" s="32"/>
      <c r="I45" s="32"/>
      <c r="J45" s="33"/>
    </row>
    <row r="46" spans="1:10" ht="15" customHeight="1">
      <c r="A46" s="30"/>
      <c r="B46" s="32"/>
      <c r="C46" s="32"/>
      <c r="D46" s="32"/>
      <c r="E46" s="32"/>
      <c r="F46" s="32"/>
      <c r="G46" s="32"/>
      <c r="H46" s="32"/>
      <c r="I46" s="32"/>
      <c r="J46" s="33"/>
    </row>
    <row r="47" spans="1:10" ht="15" customHeight="1">
      <c r="A47" s="30"/>
      <c r="B47" s="32"/>
      <c r="C47" s="32"/>
      <c r="D47" s="32"/>
      <c r="E47" s="32"/>
      <c r="F47" s="32"/>
      <c r="G47" s="32"/>
      <c r="H47" s="32"/>
      <c r="I47" s="32"/>
      <c r="J47" s="33"/>
    </row>
    <row r="48" spans="1:10" ht="15" customHeight="1">
      <c r="A48" s="30"/>
      <c r="B48" s="32"/>
      <c r="C48" s="32"/>
      <c r="D48" s="32"/>
      <c r="E48" s="32"/>
      <c r="F48" s="32"/>
      <c r="G48" s="32"/>
      <c r="H48" s="32"/>
      <c r="I48" s="32"/>
      <c r="J48" s="33"/>
    </row>
    <row r="49" spans="1:10" ht="15" customHeight="1">
      <c r="A49" s="30"/>
      <c r="B49" s="32"/>
      <c r="C49" s="32"/>
      <c r="D49" s="32"/>
      <c r="E49" s="32"/>
      <c r="F49" s="32"/>
      <c r="G49" s="32"/>
      <c r="H49" s="32"/>
      <c r="I49" s="32"/>
      <c r="J49" s="33"/>
    </row>
    <row r="50" spans="1:10" ht="15" customHeight="1">
      <c r="A50" s="30"/>
      <c r="B50" s="32"/>
      <c r="C50" s="32"/>
      <c r="D50" s="32"/>
      <c r="E50" s="32"/>
      <c r="F50" s="32"/>
      <c r="G50" s="32"/>
      <c r="H50" s="32"/>
      <c r="I50" s="32"/>
      <c r="J50" s="33"/>
    </row>
    <row r="51" spans="1:10" ht="15" customHeight="1" thickBot="1">
      <c r="A51" s="60"/>
      <c r="B51" s="44"/>
      <c r="C51" s="44"/>
      <c r="D51" s="44"/>
      <c r="E51" s="44"/>
      <c r="F51" s="61"/>
      <c r="G51" s="44"/>
      <c r="H51" s="44"/>
      <c r="I51" s="44"/>
      <c r="J51" s="62"/>
    </row>
    <row r="52" spans="1:10" ht="9" customHeight="1"/>
  </sheetData>
  <sheetProtection password="89E8" sheet="1" objects="1" scenarios="1" selectLockedCells="1"/>
  <mergeCells count="12">
    <mergeCell ref="B3:H3"/>
    <mergeCell ref="B8:I16"/>
    <mergeCell ref="A2:J2"/>
    <mergeCell ref="E5:E6"/>
    <mergeCell ref="G5:G6"/>
    <mergeCell ref="I5:I6"/>
    <mergeCell ref="C5:D5"/>
    <mergeCell ref="C6:D6"/>
    <mergeCell ref="B5:B6"/>
    <mergeCell ref="G4:J4"/>
    <mergeCell ref="B4:E4"/>
    <mergeCell ref="I3:J3"/>
  </mergeCells>
  <phoneticPr fontId="3"/>
  <conditionalFormatting sqref="G29">
    <cfRule type="cellIs" dxfId="3" priority="1" stopIfTrue="1" operator="greaterThan">
      <formula>0.05</formula>
    </cfRule>
  </conditionalFormatting>
  <pageMargins left="0.78740157480314965" right="0.51181102362204722" top="0.78740157480314965" bottom="0.39370078740157483" header="0.19685039370078741" footer="0.19685039370078741"/>
  <pageSetup paperSize="9" orientation="portrait" r:id="rId1"/>
  <rowBreaks count="1" manualBreakCount="1">
    <brk id="5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100" zoomScaleSheetLayoutView="100" workbookViewId="0">
      <selection activeCell="C5" sqref="C5:D5"/>
    </sheetView>
  </sheetViews>
  <sheetFormatPr defaultRowHeight="13.5"/>
  <cols>
    <col min="1" max="1" width="10.375" style="1" customWidth="1"/>
    <col min="2" max="2" width="6.125" style="1" customWidth="1"/>
    <col min="3" max="3" width="9.125" style="1" customWidth="1"/>
    <col min="4" max="4" width="15.375" style="1" customWidth="1"/>
    <col min="5" max="5" width="8.125" style="1" customWidth="1"/>
    <col min="6" max="6" width="9.125" style="1" customWidth="1"/>
    <col min="7" max="8" width="8.125" style="1" customWidth="1"/>
    <col min="9" max="9" width="7.5" style="1" customWidth="1"/>
    <col min="10" max="10" width="7.125" style="1" customWidth="1"/>
    <col min="11" max="11" width="5.625" style="1" customWidth="1"/>
    <col min="12" max="16384" width="9" style="1"/>
  </cols>
  <sheetData>
    <row r="1" spans="1:10" ht="15" customHeight="1" thickBot="1"/>
    <row r="2" spans="1:10" s="26" customFormat="1" ht="19.5" customHeight="1" thickTop="1" thickBot="1">
      <c r="A2" s="201" t="str">
        <f>+表紙!A2</f>
        <v>業務用厨房熱機器等性能測定結果　【電気機器】</v>
      </c>
      <c r="B2" s="202"/>
      <c r="C2" s="202"/>
      <c r="D2" s="202"/>
      <c r="E2" s="202"/>
      <c r="F2" s="202"/>
      <c r="G2" s="202"/>
      <c r="H2" s="202"/>
      <c r="I2" s="202"/>
      <c r="J2" s="203"/>
    </row>
    <row r="3" spans="1:10" s="26" customFormat="1" ht="28.5" customHeight="1" thickTop="1">
      <c r="A3" s="27" t="s">
        <v>143</v>
      </c>
      <c r="B3" s="342" t="str">
        <f>+表紙!B3&amp;"　　（４．調理能力　）"</f>
        <v>立体炊飯器、小型炊飯器(選択してください)　　（４．調理能力　）</v>
      </c>
      <c r="C3" s="343"/>
      <c r="D3" s="343"/>
      <c r="E3" s="343"/>
      <c r="F3" s="343"/>
      <c r="G3" s="343"/>
      <c r="H3" s="344"/>
      <c r="I3" s="345" t="str">
        <f>IF(+表紙!$C$12="選択してください","",+表紙!$C$12)</f>
        <v/>
      </c>
      <c r="J3" s="346"/>
    </row>
    <row r="4" spans="1:10" s="26" customFormat="1" ht="20.100000000000001" customHeight="1" thickBot="1">
      <c r="A4" s="6" t="s">
        <v>2</v>
      </c>
      <c r="B4" s="347" t="str">
        <f>IF(表紙!$B$6=0,"",表紙!$B$6)</f>
        <v/>
      </c>
      <c r="C4" s="347"/>
      <c r="D4" s="348"/>
      <c r="E4" s="349"/>
      <c r="F4" s="28" t="s">
        <v>3</v>
      </c>
      <c r="G4" s="350" t="str">
        <f>IF(表紙!$G$5=0,"",表紙!$G$5)</f>
        <v/>
      </c>
      <c r="H4" s="351"/>
      <c r="I4" s="351"/>
      <c r="J4" s="352"/>
    </row>
    <row r="5" spans="1:10" s="26" customFormat="1" ht="15" customHeight="1" thickBot="1">
      <c r="A5" s="359" t="s">
        <v>32</v>
      </c>
      <c r="B5" s="360"/>
      <c r="C5" s="371"/>
      <c r="D5" s="371"/>
      <c r="E5" s="182" t="s">
        <v>43</v>
      </c>
      <c r="F5" s="63"/>
      <c r="G5" s="184" t="s">
        <v>21</v>
      </c>
      <c r="H5" s="63"/>
      <c r="I5" s="182" t="s">
        <v>22</v>
      </c>
      <c r="J5" s="65"/>
    </row>
    <row r="6" spans="1:10" s="26" customFormat="1" ht="15" customHeight="1">
      <c r="A6" s="95"/>
      <c r="B6" s="96"/>
      <c r="C6" s="102"/>
      <c r="D6" s="102"/>
      <c r="E6" s="97"/>
      <c r="F6" s="103"/>
      <c r="G6" s="96"/>
      <c r="H6" s="103"/>
      <c r="I6" s="97"/>
      <c r="J6" s="104"/>
    </row>
    <row r="7" spans="1:10" s="26" customFormat="1" ht="14.45" customHeight="1">
      <c r="A7" s="70"/>
      <c r="B7" s="32"/>
      <c r="C7" s="370" t="s">
        <v>147</v>
      </c>
      <c r="D7" s="370"/>
      <c r="E7" s="370"/>
      <c r="F7" s="370"/>
      <c r="G7" s="370"/>
      <c r="H7" s="370"/>
      <c r="I7" s="370"/>
      <c r="J7" s="33"/>
    </row>
    <row r="8" spans="1:10" s="26" customFormat="1" ht="14.45" customHeight="1">
      <c r="A8" s="70"/>
      <c r="B8" s="32"/>
      <c r="C8" s="370"/>
      <c r="D8" s="370"/>
      <c r="E8" s="370"/>
      <c r="F8" s="370"/>
      <c r="G8" s="370"/>
      <c r="H8" s="370"/>
      <c r="I8" s="370"/>
      <c r="J8" s="33"/>
    </row>
    <row r="9" spans="1:10" s="26" customFormat="1" ht="14.45" customHeight="1">
      <c r="A9" s="70"/>
      <c r="B9" s="32"/>
      <c r="C9" s="370"/>
      <c r="D9" s="370"/>
      <c r="E9" s="370"/>
      <c r="F9" s="370"/>
      <c r="G9" s="370"/>
      <c r="H9" s="370"/>
      <c r="I9" s="370"/>
      <c r="J9" s="33"/>
    </row>
    <row r="10" spans="1:10" s="26" customFormat="1" ht="14.45" customHeight="1">
      <c r="A10" s="70"/>
      <c r="B10" s="32"/>
      <c r="C10" s="370"/>
      <c r="D10" s="370"/>
      <c r="E10" s="370"/>
      <c r="F10" s="370"/>
      <c r="G10" s="370"/>
      <c r="H10" s="370"/>
      <c r="I10" s="370"/>
      <c r="J10" s="33"/>
    </row>
    <row r="11" spans="1:10" s="26" customFormat="1" ht="14.45" customHeight="1">
      <c r="A11" s="70"/>
      <c r="B11" s="32"/>
      <c r="C11" s="370"/>
      <c r="D11" s="370"/>
      <c r="E11" s="370"/>
      <c r="F11" s="370"/>
      <c r="G11" s="370"/>
      <c r="H11" s="370"/>
      <c r="I11" s="370"/>
      <c r="J11" s="33"/>
    </row>
    <row r="12" spans="1:10" s="26" customFormat="1" ht="14.45" customHeight="1">
      <c r="A12" s="70"/>
      <c r="B12" s="32"/>
      <c r="C12" s="370"/>
      <c r="D12" s="370"/>
      <c r="E12" s="370"/>
      <c r="F12" s="370"/>
      <c r="G12" s="370"/>
      <c r="H12" s="370"/>
      <c r="I12" s="370"/>
      <c r="J12" s="33"/>
    </row>
    <row r="13" spans="1:10" s="26" customFormat="1" ht="14.45" customHeight="1">
      <c r="A13" s="70"/>
      <c r="B13" s="32"/>
      <c r="C13" s="370"/>
      <c r="D13" s="370"/>
      <c r="E13" s="370"/>
      <c r="F13" s="370"/>
      <c r="G13" s="370"/>
      <c r="H13" s="370"/>
      <c r="I13" s="370"/>
      <c r="J13" s="33"/>
    </row>
    <row r="14" spans="1:10" s="26" customFormat="1" ht="14.45" customHeight="1">
      <c r="A14" s="70"/>
      <c r="B14" s="32"/>
      <c r="C14" s="370"/>
      <c r="D14" s="370"/>
      <c r="E14" s="370"/>
      <c r="F14" s="370"/>
      <c r="G14" s="370"/>
      <c r="H14" s="370"/>
      <c r="I14" s="370"/>
      <c r="J14" s="33"/>
    </row>
    <row r="15" spans="1:10" s="26" customFormat="1" ht="14.45" customHeight="1">
      <c r="A15" s="70"/>
      <c r="B15" s="32"/>
      <c r="C15" s="370"/>
      <c r="D15" s="370"/>
      <c r="E15" s="370"/>
      <c r="F15" s="370"/>
      <c r="G15" s="370"/>
      <c r="H15" s="370"/>
      <c r="I15" s="370"/>
      <c r="J15" s="33"/>
    </row>
    <row r="16" spans="1:10" s="26" customFormat="1" ht="14.45" customHeight="1">
      <c r="A16" s="70"/>
      <c r="B16" s="32"/>
      <c r="C16" s="370"/>
      <c r="D16" s="370"/>
      <c r="E16" s="370"/>
      <c r="F16" s="370"/>
      <c r="G16" s="370"/>
      <c r="H16" s="370"/>
      <c r="I16" s="370"/>
      <c r="J16" s="33"/>
    </row>
    <row r="17" spans="1:13" s="26" customFormat="1" ht="14.45" customHeight="1">
      <c r="A17" s="70"/>
      <c r="B17" s="32"/>
      <c r="C17" s="370"/>
      <c r="D17" s="370"/>
      <c r="E17" s="370"/>
      <c r="F17" s="370"/>
      <c r="G17" s="370"/>
      <c r="H17" s="370"/>
      <c r="I17" s="370"/>
      <c r="J17" s="33"/>
    </row>
    <row r="18" spans="1:13" s="26" customFormat="1" ht="15.75" customHeight="1">
      <c r="A18" s="70"/>
      <c r="B18" s="32"/>
      <c r="C18" s="71"/>
      <c r="D18" s="85"/>
      <c r="E18" s="71"/>
      <c r="F18" s="71"/>
      <c r="G18" s="71"/>
      <c r="H18" s="71"/>
      <c r="I18" s="71"/>
      <c r="J18" s="33"/>
    </row>
    <row r="19" spans="1:13" s="26" customFormat="1" ht="15" customHeight="1">
      <c r="A19" s="70"/>
      <c r="B19" s="32"/>
      <c r="C19" s="32"/>
      <c r="D19" s="32"/>
      <c r="E19" s="32"/>
      <c r="F19" s="11"/>
      <c r="G19" s="11"/>
      <c r="H19" s="32"/>
      <c r="I19" s="32"/>
      <c r="J19" s="33"/>
    </row>
    <row r="20" spans="1:13" ht="16.5" customHeight="1">
      <c r="A20" s="36"/>
      <c r="B20" s="43"/>
      <c r="C20" s="32"/>
      <c r="D20" s="32"/>
      <c r="E20" s="5"/>
      <c r="F20" s="5"/>
      <c r="G20" s="72" t="s">
        <v>74</v>
      </c>
      <c r="H20" s="87"/>
      <c r="I20" s="100" t="s">
        <v>69</v>
      </c>
      <c r="J20" s="99" t="s">
        <v>15</v>
      </c>
    </row>
    <row r="21" spans="1:13" ht="16.5" customHeight="1">
      <c r="A21" s="36"/>
      <c r="B21" s="43"/>
      <c r="C21" s="32"/>
      <c r="D21" s="32"/>
      <c r="E21" s="5"/>
      <c r="F21" s="5"/>
      <c r="G21" s="72" t="s">
        <v>86</v>
      </c>
      <c r="H21" s="86"/>
      <c r="I21" s="100" t="s">
        <v>73</v>
      </c>
      <c r="J21" s="99" t="s">
        <v>6</v>
      </c>
    </row>
    <row r="22" spans="1:13" s="26" customFormat="1" ht="16.5" customHeight="1">
      <c r="A22" s="73"/>
      <c r="B22" s="32"/>
      <c r="C22" s="32"/>
      <c r="D22" s="74"/>
      <c r="E22" s="32"/>
      <c r="F22" s="32"/>
      <c r="G22" s="72" t="s">
        <v>75</v>
      </c>
      <c r="H22" s="82"/>
      <c r="I22" s="100" t="s">
        <v>69</v>
      </c>
      <c r="J22" s="99" t="s">
        <v>15</v>
      </c>
      <c r="M22" s="75"/>
    </row>
    <row r="23" spans="1:13" s="26" customFormat="1" ht="16.5" customHeight="1">
      <c r="A23" s="73"/>
      <c r="B23" s="32"/>
      <c r="C23" s="32"/>
      <c r="D23" s="74"/>
      <c r="E23" s="32"/>
      <c r="F23" s="32"/>
      <c r="G23" s="72"/>
      <c r="H23" s="186"/>
      <c r="I23" s="100"/>
      <c r="J23" s="99"/>
      <c r="M23" s="75"/>
    </row>
    <row r="24" spans="1:13" s="26" customFormat="1" ht="16.5" customHeight="1">
      <c r="A24" s="73"/>
      <c r="B24" s="32"/>
      <c r="C24" s="43" t="s">
        <v>148</v>
      </c>
      <c r="D24" s="32"/>
      <c r="E24" s="32"/>
      <c r="F24" s="32"/>
      <c r="G24" s="76" t="s">
        <v>48</v>
      </c>
      <c r="H24" s="77" t="str">
        <f>IF(+表紙!I12&lt;&gt;"",+表紙!I12,"")</f>
        <v/>
      </c>
      <c r="I24" s="100" t="s">
        <v>111</v>
      </c>
      <c r="J24" s="99" t="s">
        <v>15</v>
      </c>
    </row>
    <row r="25" spans="1:13" s="26" customFormat="1" ht="16.5" customHeight="1">
      <c r="A25" s="73"/>
      <c r="B25" s="32"/>
      <c r="C25" s="32" t="s">
        <v>62</v>
      </c>
      <c r="D25" s="74"/>
      <c r="E25" s="32"/>
      <c r="F25" s="32"/>
      <c r="G25" s="78" t="s">
        <v>44</v>
      </c>
      <c r="H25" s="67"/>
      <c r="I25" s="100" t="s">
        <v>45</v>
      </c>
      <c r="J25" s="99" t="s">
        <v>15</v>
      </c>
    </row>
    <row r="26" spans="1:13" s="26" customFormat="1" ht="7.5" customHeight="1" thickBot="1">
      <c r="A26" s="73"/>
      <c r="B26" s="32"/>
      <c r="C26" s="32"/>
      <c r="D26" s="74"/>
      <c r="E26" s="32"/>
      <c r="F26" s="32"/>
      <c r="G26" s="105"/>
      <c r="H26" s="38"/>
      <c r="I26" s="101"/>
      <c r="J26" s="48"/>
    </row>
    <row r="27" spans="1:13" s="26" customFormat="1" ht="30" customHeight="1" thickBot="1">
      <c r="A27" s="73"/>
      <c r="B27" s="32"/>
      <c r="C27" s="32" t="s">
        <v>81</v>
      </c>
      <c r="D27" s="74"/>
      <c r="F27" s="156"/>
      <c r="G27" s="54" t="s">
        <v>90</v>
      </c>
      <c r="H27" s="162" t="str">
        <f>IF(COUNTBLANK(H24:H25)=0,$H$24*60/$H$25,"")</f>
        <v/>
      </c>
      <c r="I27" s="100" t="s">
        <v>91</v>
      </c>
      <c r="J27" s="99" t="s">
        <v>15</v>
      </c>
    </row>
    <row r="28" spans="1:13" s="26" customFormat="1" ht="14.25" customHeight="1">
      <c r="A28" s="73"/>
      <c r="B28" s="32"/>
      <c r="C28" s="32"/>
      <c r="D28" s="74"/>
      <c r="E28" s="32"/>
      <c r="F28" s="78"/>
      <c r="G28" s="105"/>
      <c r="H28" s="38"/>
      <c r="I28" s="101"/>
      <c r="J28" s="48"/>
    </row>
    <row r="29" spans="1:13" ht="14.25" customHeight="1">
      <c r="A29" s="36"/>
      <c r="B29" s="32"/>
      <c r="C29" s="32"/>
      <c r="D29" s="32"/>
      <c r="E29" s="11"/>
      <c r="F29" s="54"/>
      <c r="G29" s="57"/>
      <c r="H29" s="79"/>
      <c r="I29" s="100"/>
      <c r="J29" s="33"/>
    </row>
    <row r="30" spans="1:13" s="26" customFormat="1" ht="22.5" customHeight="1">
      <c r="A30" s="73"/>
      <c r="B30" s="32"/>
      <c r="C30" s="43" t="s">
        <v>112</v>
      </c>
      <c r="D30" s="58"/>
      <c r="E30" s="32"/>
      <c r="F30" s="80"/>
      <c r="G30" s="80" t="s">
        <v>92</v>
      </c>
      <c r="H30" s="98"/>
      <c r="I30" s="100" t="s">
        <v>113</v>
      </c>
      <c r="J30" s="99" t="s">
        <v>4</v>
      </c>
    </row>
    <row r="31" spans="1:13" ht="14.25" customHeight="1">
      <c r="A31" s="36"/>
      <c r="B31" s="32"/>
      <c r="C31" s="32"/>
      <c r="D31" s="32"/>
      <c r="E31" s="11"/>
      <c r="F31" s="54"/>
      <c r="G31" s="57"/>
      <c r="H31" s="79"/>
      <c r="I31" s="38"/>
      <c r="J31" s="33"/>
    </row>
    <row r="32" spans="1:13" ht="14.25" customHeight="1">
      <c r="A32" s="36"/>
      <c r="B32" s="32"/>
      <c r="C32" s="32"/>
      <c r="D32" s="32"/>
      <c r="E32" s="11"/>
      <c r="F32" s="54"/>
      <c r="G32" s="57"/>
      <c r="H32" s="79"/>
      <c r="I32" s="38"/>
      <c r="J32" s="33"/>
    </row>
    <row r="33" spans="1:10" ht="15" customHeight="1">
      <c r="A33" s="30"/>
      <c r="B33" s="58" t="s">
        <v>78</v>
      </c>
      <c r="C33" s="11"/>
      <c r="D33" s="11"/>
      <c r="E33" s="11"/>
      <c r="F33" s="11"/>
      <c r="G33" s="11"/>
      <c r="H33" s="11"/>
      <c r="I33" s="32"/>
      <c r="J33" s="33"/>
    </row>
    <row r="34" spans="1:10" ht="15" customHeight="1">
      <c r="A34" s="30"/>
      <c r="B34" s="32"/>
      <c r="C34" s="11"/>
      <c r="D34" s="11"/>
      <c r="E34" s="11"/>
      <c r="F34" s="11"/>
      <c r="G34" s="11"/>
      <c r="H34" s="11"/>
      <c r="I34" s="32"/>
      <c r="J34" s="33"/>
    </row>
    <row r="35" spans="1:10" ht="15" customHeight="1">
      <c r="A35" s="30"/>
      <c r="B35" s="32"/>
      <c r="C35" s="11"/>
      <c r="D35" s="11"/>
      <c r="E35" s="11"/>
      <c r="F35" s="11"/>
      <c r="G35" s="11"/>
      <c r="H35" s="11"/>
      <c r="I35" s="32"/>
      <c r="J35" s="33"/>
    </row>
    <row r="36" spans="1:10" ht="15" customHeight="1">
      <c r="A36" s="30"/>
      <c r="B36" s="32"/>
      <c r="C36" s="11"/>
      <c r="D36" s="11"/>
      <c r="E36" s="11"/>
      <c r="F36" s="11"/>
      <c r="G36" s="11"/>
      <c r="H36" s="11"/>
      <c r="I36" s="32"/>
      <c r="J36" s="33"/>
    </row>
    <row r="37" spans="1:10" ht="15" customHeight="1">
      <c r="A37" s="30"/>
      <c r="B37" s="32"/>
      <c r="C37" s="11"/>
      <c r="D37" s="11"/>
      <c r="E37" s="11"/>
      <c r="F37" s="11"/>
      <c r="G37" s="11"/>
      <c r="H37" s="11"/>
      <c r="I37" s="32"/>
      <c r="J37" s="33"/>
    </row>
    <row r="38" spans="1:10" ht="15" customHeight="1">
      <c r="A38" s="30"/>
      <c r="B38" s="32"/>
      <c r="C38" s="11"/>
      <c r="D38" s="11"/>
      <c r="E38" s="11"/>
      <c r="F38" s="11"/>
      <c r="G38" s="11"/>
      <c r="H38" s="11"/>
      <c r="I38" s="32"/>
      <c r="J38" s="33"/>
    </row>
    <row r="39" spans="1:10" ht="15" customHeight="1">
      <c r="A39" s="30"/>
      <c r="B39" s="32"/>
      <c r="C39" s="11"/>
      <c r="D39" s="11"/>
      <c r="E39" s="11"/>
      <c r="F39" s="11"/>
      <c r="G39" s="11">
        <v>4</v>
      </c>
      <c r="H39" s="11"/>
      <c r="I39" s="32"/>
      <c r="J39" s="33"/>
    </row>
    <row r="40" spans="1:10" ht="15" customHeight="1">
      <c r="A40" s="30"/>
      <c r="B40" s="32"/>
      <c r="C40" s="11"/>
      <c r="D40" s="11"/>
      <c r="E40" s="11"/>
      <c r="F40" s="11"/>
      <c r="G40" s="11"/>
      <c r="H40" s="11"/>
      <c r="I40" s="32"/>
      <c r="J40" s="33"/>
    </row>
    <row r="41" spans="1:10" ht="15" customHeight="1">
      <c r="A41" s="30"/>
      <c r="B41" s="32"/>
      <c r="C41" s="11"/>
      <c r="D41" s="11"/>
      <c r="E41" s="11"/>
      <c r="F41" s="11"/>
      <c r="G41" s="11"/>
      <c r="H41" s="11"/>
      <c r="I41" s="32"/>
      <c r="J41" s="33"/>
    </row>
    <row r="42" spans="1:10" ht="15" customHeight="1">
      <c r="A42" s="30"/>
      <c r="B42" s="32"/>
      <c r="C42" s="11"/>
      <c r="D42" s="11"/>
      <c r="E42" s="11"/>
      <c r="F42" s="11"/>
      <c r="G42" s="11"/>
      <c r="H42" s="11"/>
      <c r="I42" s="32"/>
      <c r="J42" s="33"/>
    </row>
    <row r="43" spans="1:10" ht="15" customHeight="1">
      <c r="A43" s="30"/>
      <c r="B43" s="32"/>
      <c r="C43" s="11"/>
      <c r="D43" s="11"/>
      <c r="E43" s="11"/>
      <c r="F43" s="11"/>
      <c r="G43" s="11"/>
      <c r="H43" s="11"/>
      <c r="I43" s="32"/>
      <c r="J43" s="33"/>
    </row>
    <row r="44" spans="1:10" ht="15" customHeight="1">
      <c r="A44" s="30"/>
      <c r="B44" s="32"/>
      <c r="C44" s="11"/>
      <c r="D44" s="11"/>
      <c r="E44" s="11"/>
      <c r="F44" s="11"/>
      <c r="G44" s="11"/>
      <c r="H44" s="11"/>
      <c r="I44" s="32"/>
      <c r="J44" s="33"/>
    </row>
    <row r="45" spans="1:10" ht="15" customHeight="1">
      <c r="A45" s="30"/>
      <c r="B45" s="32"/>
      <c r="C45" s="11"/>
      <c r="D45" s="11"/>
      <c r="E45" s="11"/>
      <c r="F45" s="11"/>
      <c r="G45" s="11"/>
      <c r="H45" s="11"/>
      <c r="I45" s="32"/>
      <c r="J45" s="33"/>
    </row>
    <row r="46" spans="1:10" ht="15" customHeight="1">
      <c r="A46" s="30"/>
      <c r="B46" s="32"/>
      <c r="C46" s="11"/>
      <c r="D46" s="11"/>
      <c r="E46" s="11"/>
      <c r="F46" s="11"/>
      <c r="G46" s="11"/>
      <c r="H46" s="11"/>
      <c r="I46" s="32"/>
      <c r="J46" s="33"/>
    </row>
    <row r="47" spans="1:10" ht="15" customHeight="1">
      <c r="A47" s="30"/>
      <c r="B47" s="32"/>
      <c r="C47" s="11"/>
      <c r="D47" s="11"/>
      <c r="E47" s="11"/>
      <c r="F47" s="11"/>
      <c r="G47" s="11"/>
      <c r="H47" s="11"/>
      <c r="I47" s="32"/>
      <c r="J47" s="33"/>
    </row>
    <row r="48" spans="1:10" ht="15" customHeight="1">
      <c r="A48" s="30"/>
      <c r="B48" s="32"/>
      <c r="C48" s="11"/>
      <c r="D48" s="11"/>
      <c r="E48" s="11"/>
      <c r="F48" s="11"/>
      <c r="G48" s="11"/>
      <c r="H48" s="11"/>
      <c r="I48" s="32"/>
      <c r="J48" s="33"/>
    </row>
    <row r="49" spans="1:10" ht="15" customHeight="1">
      <c r="A49" s="30"/>
      <c r="B49" s="32"/>
      <c r="C49" s="11"/>
      <c r="D49" s="11"/>
      <c r="E49" s="11"/>
      <c r="F49" s="11"/>
      <c r="G49" s="11"/>
      <c r="H49" s="11"/>
      <c r="I49" s="32"/>
      <c r="J49" s="33"/>
    </row>
    <row r="50" spans="1:10" ht="15" customHeight="1">
      <c r="A50" s="30"/>
      <c r="B50" s="32"/>
      <c r="C50" s="11"/>
      <c r="D50" s="11"/>
      <c r="E50" s="11"/>
      <c r="F50" s="11"/>
      <c r="G50" s="11"/>
      <c r="H50" s="11"/>
      <c r="I50" s="32"/>
      <c r="J50" s="33"/>
    </row>
    <row r="51" spans="1:10" ht="14.45" customHeight="1" thickBot="1">
      <c r="A51" s="60"/>
      <c r="B51" s="44"/>
      <c r="C51" s="81"/>
      <c r="D51" s="44"/>
      <c r="E51" s="44"/>
      <c r="F51" s="44"/>
      <c r="G51" s="44"/>
      <c r="H51" s="44"/>
      <c r="I51" s="44"/>
      <c r="J51" s="62"/>
    </row>
    <row r="52" spans="1:10" ht="9" customHeight="1">
      <c r="A52" s="5"/>
      <c r="B52" s="5"/>
      <c r="C52" s="5"/>
      <c r="D52" s="5"/>
      <c r="E52" s="5"/>
      <c r="F52" s="5"/>
      <c r="G52" s="5"/>
      <c r="H52" s="5"/>
      <c r="I52" s="5"/>
      <c r="J52" s="5"/>
    </row>
  </sheetData>
  <sheetProtection password="89E8" sheet="1" objects="1" scenarios="1" selectLockedCells="1"/>
  <mergeCells count="8">
    <mergeCell ref="C7:I17"/>
    <mergeCell ref="A2:J2"/>
    <mergeCell ref="B3:H3"/>
    <mergeCell ref="C5:D5"/>
    <mergeCell ref="A5:B5"/>
    <mergeCell ref="B4:E4"/>
    <mergeCell ref="G4:J4"/>
    <mergeCell ref="I3:J3"/>
  </mergeCells>
  <phoneticPr fontId="3"/>
  <conditionalFormatting sqref="H21">
    <cfRule type="cellIs" dxfId="2" priority="5" stopIfTrue="1" operator="lessThan">
      <formula>14</formula>
    </cfRule>
    <cfRule type="cellIs" dxfId="1" priority="8" stopIfTrue="1" operator="greaterThan">
      <formula>16</formula>
    </cfRule>
  </conditionalFormatting>
  <pageMargins left="0.78740157480314965" right="0.51181102362204722" top="0.78740157480314965" bottom="0.39370078740157483"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view="pageBreakPreview" zoomScaleNormal="190" zoomScaleSheetLayoutView="100" workbookViewId="0">
      <selection activeCell="G28" sqref="G28"/>
    </sheetView>
  </sheetViews>
  <sheetFormatPr defaultRowHeight="13.5"/>
  <cols>
    <col min="1" max="1" width="10.375" style="1" customWidth="1"/>
    <col min="2" max="2" width="3.625" style="1" customWidth="1"/>
    <col min="3" max="3" width="9.125" style="1" customWidth="1"/>
    <col min="4" max="4" width="11.25" style="1" customWidth="1"/>
    <col min="5" max="5" width="15.5" style="1" customWidth="1"/>
    <col min="6" max="6" width="8.375" style="1" customWidth="1"/>
    <col min="7" max="8" width="8.125" style="1" customWidth="1"/>
    <col min="9" max="10" width="7.25" style="1" customWidth="1"/>
    <col min="11" max="11" width="5.625" style="1" customWidth="1"/>
    <col min="12" max="16384" width="9" style="1"/>
  </cols>
  <sheetData>
    <row r="1" spans="1:13" ht="15" customHeight="1" thickBot="1"/>
    <row r="2" spans="1:13" s="26" customFormat="1" ht="19.5" customHeight="1" thickTop="1" thickBot="1">
      <c r="A2" s="201" t="str">
        <f>+表紙!A2</f>
        <v>業務用厨房熱機器等性能測定結果　【電気機器】</v>
      </c>
      <c r="B2" s="202"/>
      <c r="C2" s="202"/>
      <c r="D2" s="202"/>
      <c r="E2" s="202"/>
      <c r="F2" s="202"/>
      <c r="G2" s="202"/>
      <c r="H2" s="202"/>
      <c r="I2" s="202"/>
      <c r="J2" s="203"/>
    </row>
    <row r="3" spans="1:13" s="26" customFormat="1" ht="28.5" customHeight="1" thickTop="1">
      <c r="A3" s="27" t="s">
        <v>143</v>
      </c>
      <c r="B3" s="342" t="str">
        <f>+表紙!B3&amp;"　　（５．消費電力量　）"</f>
        <v>立体炊飯器、小型炊飯器(選択してください)　　（５．消費電力量　）</v>
      </c>
      <c r="C3" s="343"/>
      <c r="D3" s="343"/>
      <c r="E3" s="343"/>
      <c r="F3" s="343"/>
      <c r="G3" s="343"/>
      <c r="H3" s="344"/>
      <c r="I3" s="342" t="str">
        <f>IF(+表紙!$C$12="選択してください","",+表紙!$C$12)</f>
        <v/>
      </c>
      <c r="J3" s="373"/>
    </row>
    <row r="4" spans="1:13" s="26" customFormat="1" ht="20.100000000000001" customHeight="1" thickBot="1">
      <c r="A4" s="6" t="s">
        <v>2</v>
      </c>
      <c r="B4" s="347" t="str">
        <f>IF(表紙!$B$6=0,"",表紙!$B$6)</f>
        <v/>
      </c>
      <c r="C4" s="347"/>
      <c r="D4" s="348"/>
      <c r="E4" s="349"/>
      <c r="F4" s="28" t="s">
        <v>3</v>
      </c>
      <c r="G4" s="350" t="str">
        <f>IF(表紙!$G$5=0,"",表紙!$G$5)</f>
        <v/>
      </c>
      <c r="H4" s="351"/>
      <c r="I4" s="351"/>
      <c r="J4" s="352"/>
    </row>
    <row r="5" spans="1:13" s="26" customFormat="1" ht="15" customHeight="1">
      <c r="A5" s="106"/>
      <c r="B5" s="32"/>
      <c r="C5" s="32"/>
      <c r="D5" s="32"/>
      <c r="E5" s="32"/>
      <c r="F5" s="32"/>
      <c r="G5" s="32"/>
      <c r="H5" s="32"/>
      <c r="I5" s="32"/>
      <c r="J5" s="107"/>
    </row>
    <row r="6" spans="1:13" s="26" customFormat="1" ht="22.5" customHeight="1">
      <c r="A6" s="70"/>
      <c r="B6" s="31" t="s">
        <v>52</v>
      </c>
      <c r="C6" s="58"/>
      <c r="D6" s="32"/>
      <c r="E6" s="32"/>
      <c r="F6" s="32"/>
      <c r="G6" s="32"/>
      <c r="H6" s="32"/>
      <c r="I6" s="32"/>
      <c r="J6" s="33"/>
    </row>
    <row r="7" spans="1:13" s="26" customFormat="1" ht="15" customHeight="1">
      <c r="A7" s="70"/>
      <c r="B7" s="32"/>
      <c r="C7" s="32" t="s">
        <v>70</v>
      </c>
      <c r="D7" s="32"/>
      <c r="E7" s="32"/>
      <c r="F7" s="32"/>
      <c r="G7" s="32"/>
      <c r="H7" s="32"/>
      <c r="I7" s="32"/>
      <c r="J7" s="33"/>
    </row>
    <row r="8" spans="1:13" s="26" customFormat="1" ht="15" customHeight="1">
      <c r="A8" s="70"/>
      <c r="B8" s="32"/>
      <c r="C8" s="32"/>
      <c r="D8" s="32"/>
      <c r="E8" s="32"/>
      <c r="F8" s="32"/>
      <c r="G8" s="32"/>
      <c r="H8" s="32"/>
      <c r="I8" s="32"/>
      <c r="J8" s="33"/>
    </row>
    <row r="9" spans="1:13" s="26" customFormat="1" ht="22.5" customHeight="1">
      <c r="A9" s="70"/>
      <c r="B9" s="108" t="s">
        <v>53</v>
      </c>
      <c r="C9" s="32"/>
      <c r="D9" s="32"/>
      <c r="E9" s="32"/>
      <c r="F9" s="32"/>
      <c r="G9" s="32"/>
      <c r="H9" s="32"/>
      <c r="I9" s="32"/>
      <c r="J9" s="33"/>
    </row>
    <row r="10" spans="1:13" s="26" customFormat="1" ht="15" customHeight="1">
      <c r="A10" s="70"/>
      <c r="B10" s="32"/>
      <c r="C10" s="109"/>
      <c r="D10" s="109"/>
      <c r="E10" s="32"/>
      <c r="F10" s="32"/>
      <c r="G10" s="32"/>
      <c r="H10" s="32"/>
      <c r="I10" s="32"/>
      <c r="J10" s="33"/>
      <c r="M10" s="32"/>
    </row>
    <row r="11" spans="1:13" s="26" customFormat="1" ht="15" customHeight="1">
      <c r="A11" s="70"/>
      <c r="B11" s="32"/>
      <c r="C11" s="109"/>
      <c r="D11" s="32"/>
      <c r="E11" s="94"/>
      <c r="F11" s="32"/>
      <c r="G11" s="32"/>
      <c r="H11" s="32"/>
      <c r="I11" s="32"/>
      <c r="J11" s="33"/>
      <c r="M11" s="32"/>
    </row>
    <row r="12" spans="1:13" s="26" customFormat="1" ht="15" customHeight="1">
      <c r="A12" s="70"/>
      <c r="B12" s="32"/>
      <c r="C12" s="109"/>
      <c r="D12" s="32"/>
      <c r="E12" s="32"/>
      <c r="F12" s="32"/>
      <c r="G12" s="32"/>
      <c r="H12" s="32"/>
      <c r="I12" s="32"/>
      <c r="J12" s="33"/>
      <c r="M12" s="32"/>
    </row>
    <row r="13" spans="1:13" s="26" customFormat="1" ht="17.25" customHeight="1">
      <c r="A13" s="73"/>
      <c r="B13" s="32"/>
      <c r="C13" s="110" t="s">
        <v>114</v>
      </c>
      <c r="D13" s="12"/>
      <c r="E13" s="111"/>
      <c r="F13" s="112" t="s">
        <v>37</v>
      </c>
      <c r="G13" s="113" t="str">
        <f>IF(+'4.調理能力'!H30&lt;&gt;"",+'4.調理能力'!H30,"")</f>
        <v/>
      </c>
      <c r="H13" s="47" t="s">
        <v>41</v>
      </c>
      <c r="I13" s="47" t="s">
        <v>4</v>
      </c>
      <c r="J13" s="33"/>
    </row>
    <row r="14" spans="1:13" s="26" customFormat="1" ht="17.25" customHeight="1">
      <c r="A14" s="73"/>
      <c r="B14" s="32"/>
      <c r="C14" s="114" t="s">
        <v>115</v>
      </c>
      <c r="D14" s="32"/>
      <c r="E14" s="32"/>
      <c r="F14" s="115" t="s">
        <v>55</v>
      </c>
      <c r="G14" s="116" t="str">
        <f>+'4.調理能力'!H24</f>
        <v/>
      </c>
      <c r="H14" s="47" t="s">
        <v>116</v>
      </c>
      <c r="I14" s="47" t="s">
        <v>15</v>
      </c>
      <c r="J14" s="33"/>
    </row>
    <row r="15" spans="1:13" s="121" customFormat="1" ht="6.75" customHeight="1" thickBot="1">
      <c r="A15" s="117"/>
      <c r="B15" s="118"/>
      <c r="C15" s="118"/>
      <c r="D15" s="118"/>
      <c r="E15" s="118"/>
      <c r="F15" s="118"/>
      <c r="G15" s="118"/>
      <c r="H15" s="119"/>
      <c r="I15" s="119"/>
      <c r="J15" s="120"/>
    </row>
    <row r="16" spans="1:13" s="26" customFormat="1" ht="30" customHeight="1" thickBot="1">
      <c r="A16" s="73"/>
      <c r="B16" s="32"/>
      <c r="C16" s="58" t="s">
        <v>129</v>
      </c>
      <c r="D16" s="32"/>
      <c r="E16" s="12"/>
      <c r="F16" s="39" t="s">
        <v>131</v>
      </c>
      <c r="G16" s="122" t="str">
        <f>+G13</f>
        <v/>
      </c>
      <c r="H16" s="47" t="s">
        <v>49</v>
      </c>
      <c r="I16" s="125" t="str">
        <f>IF(COUNT(G13,#REF!)=2,IF(#REF!="","*****",IF(#REF!=0,"*****",#REF!*G13)),"")</f>
        <v/>
      </c>
      <c r="J16" s="123"/>
      <c r="M16" s="32"/>
    </row>
    <row r="17" spans="1:13" s="26" customFormat="1" ht="6.75" customHeight="1" thickBot="1">
      <c r="A17" s="73"/>
      <c r="B17" s="32"/>
      <c r="C17" s="114"/>
      <c r="D17" s="32"/>
      <c r="E17" s="12"/>
      <c r="F17" s="112"/>
      <c r="G17" s="124"/>
      <c r="H17" s="47"/>
      <c r="I17" s="47"/>
      <c r="J17" s="33"/>
      <c r="M17" s="32"/>
    </row>
    <row r="18" spans="1:13" s="26" customFormat="1" ht="30" customHeight="1" thickBot="1">
      <c r="A18" s="73"/>
      <c r="B18" s="32"/>
      <c r="C18" s="12" t="s">
        <v>135</v>
      </c>
      <c r="D18" s="32"/>
      <c r="E18" s="32"/>
      <c r="F18" s="39" t="s">
        <v>130</v>
      </c>
      <c r="G18" s="122" t="str">
        <f>IF(COUNTBLANK(G13:G14)=0,(G13/G14),"")</f>
        <v/>
      </c>
      <c r="H18" s="47" t="s">
        <v>71</v>
      </c>
      <c r="I18" s="125"/>
      <c r="J18" s="123"/>
    </row>
    <row r="19" spans="1:13">
      <c r="A19" s="30"/>
      <c r="B19" s="5"/>
      <c r="C19" s="5"/>
      <c r="D19" s="5"/>
      <c r="E19" s="5"/>
      <c r="F19" s="5"/>
      <c r="G19" s="5"/>
      <c r="H19" s="5"/>
      <c r="I19" s="5"/>
      <c r="J19" s="126"/>
    </row>
    <row r="20" spans="1:13" s="32" customFormat="1" ht="22.5" customHeight="1">
      <c r="A20" s="73"/>
      <c r="B20" s="108" t="s">
        <v>54</v>
      </c>
      <c r="F20" s="54"/>
      <c r="G20" s="127"/>
      <c r="H20" s="58"/>
      <c r="I20" s="128"/>
      <c r="J20" s="33"/>
    </row>
    <row r="21" spans="1:13" s="32" customFormat="1" ht="15" customHeight="1">
      <c r="A21" s="73"/>
      <c r="C21" s="32" t="s">
        <v>70</v>
      </c>
      <c r="F21" s="54"/>
      <c r="G21" s="129"/>
      <c r="H21" s="54"/>
      <c r="I21" s="128"/>
      <c r="J21" s="33"/>
    </row>
    <row r="22" spans="1:13" s="26" customFormat="1" ht="15" customHeight="1">
      <c r="A22" s="73"/>
      <c r="B22" s="32"/>
      <c r="C22" s="32"/>
      <c r="D22" s="32"/>
      <c r="E22" s="32"/>
      <c r="F22" s="54"/>
      <c r="G22" s="129"/>
      <c r="H22" s="32"/>
      <c r="I22" s="128" t="s">
        <v>56</v>
      </c>
      <c r="J22" s="33"/>
    </row>
    <row r="23" spans="1:13" s="26" customFormat="1" ht="22.5" customHeight="1">
      <c r="A23" s="73"/>
      <c r="B23" s="108" t="s">
        <v>122</v>
      </c>
      <c r="C23" s="32"/>
      <c r="D23" s="32"/>
      <c r="E23" s="32"/>
      <c r="F23" s="32"/>
      <c r="G23" s="32"/>
      <c r="H23" s="32"/>
      <c r="I23" s="32"/>
      <c r="J23" s="33"/>
      <c r="M23" s="32"/>
    </row>
    <row r="24" spans="1:13" s="26" customFormat="1" ht="15" customHeight="1">
      <c r="A24" s="73"/>
      <c r="B24" s="32"/>
      <c r="C24" s="32" t="s">
        <v>76</v>
      </c>
      <c r="D24" s="32"/>
      <c r="E24" s="11"/>
      <c r="F24" s="11"/>
      <c r="G24" s="11"/>
      <c r="H24" s="11"/>
      <c r="I24" s="11"/>
      <c r="J24" s="33"/>
    </row>
    <row r="25" spans="1:13" s="26" customFormat="1" ht="15" customHeight="1">
      <c r="A25" s="73"/>
      <c r="B25" s="32"/>
      <c r="C25" s="110"/>
      <c r="D25" s="32"/>
      <c r="E25" s="32"/>
      <c r="F25" s="54"/>
      <c r="G25" s="127"/>
      <c r="H25" s="32"/>
      <c r="I25" s="128"/>
      <c r="J25" s="33"/>
    </row>
    <row r="26" spans="1:13" s="26" customFormat="1" ht="15" customHeight="1">
      <c r="A26" s="73"/>
      <c r="B26" s="32"/>
      <c r="C26" s="110"/>
      <c r="D26" s="32"/>
      <c r="E26" s="32"/>
      <c r="F26" s="54"/>
      <c r="G26" s="127"/>
      <c r="H26" s="32"/>
      <c r="I26" s="128"/>
      <c r="J26" s="33"/>
    </row>
    <row r="27" spans="1:13" s="26" customFormat="1" ht="15" customHeight="1">
      <c r="A27" s="73"/>
      <c r="B27" s="32"/>
      <c r="C27" s="114" t="s">
        <v>129</v>
      </c>
      <c r="D27" s="32"/>
      <c r="E27" s="32"/>
      <c r="F27" s="112" t="s">
        <v>132</v>
      </c>
      <c r="G27" s="130" t="str">
        <f>+G16</f>
        <v/>
      </c>
      <c r="H27" s="38" t="s">
        <v>51</v>
      </c>
      <c r="I27" s="158"/>
      <c r="J27" s="131"/>
    </row>
    <row r="28" spans="1:13" s="26" customFormat="1" ht="15" customHeight="1">
      <c r="A28" s="73"/>
      <c r="B28" s="32"/>
      <c r="C28" s="110" t="s">
        <v>128</v>
      </c>
      <c r="D28" s="32"/>
      <c r="E28" s="32"/>
      <c r="F28" s="180" t="s">
        <v>136</v>
      </c>
      <c r="G28" s="163">
        <v>1</v>
      </c>
      <c r="H28" s="157" t="s">
        <v>50</v>
      </c>
      <c r="I28" s="185"/>
      <c r="J28" s="132"/>
    </row>
    <row r="29" spans="1:13" s="26" customFormat="1" ht="7.5" customHeight="1" thickBot="1">
      <c r="A29" s="73"/>
      <c r="B29" s="32"/>
      <c r="C29" s="32"/>
      <c r="D29" s="32"/>
      <c r="E29" s="32"/>
      <c r="F29" s="109"/>
      <c r="G29" s="44"/>
      <c r="H29" s="32"/>
      <c r="I29" s="159"/>
      <c r="J29" s="33"/>
    </row>
    <row r="30" spans="1:13" s="26" customFormat="1" ht="30" customHeight="1" thickBot="1">
      <c r="A30" s="73"/>
      <c r="B30" s="32"/>
      <c r="C30" s="372" t="s">
        <v>134</v>
      </c>
      <c r="D30" s="372"/>
      <c r="E30" s="372"/>
      <c r="F30" s="133" t="s">
        <v>133</v>
      </c>
      <c r="G30" s="52" t="str">
        <f>IF(COUNTBLANK(G27:G28)=0,G27*G28,"")</f>
        <v/>
      </c>
      <c r="H30" s="151" t="s">
        <v>5</v>
      </c>
      <c r="I30" s="160"/>
      <c r="J30" s="134"/>
    </row>
    <row r="31" spans="1:13" s="26" customFormat="1" ht="15" customHeight="1">
      <c r="A31" s="70"/>
      <c r="B31" s="58"/>
      <c r="C31" s="32"/>
      <c r="D31" s="32"/>
      <c r="E31" s="32"/>
      <c r="F31" s="32"/>
      <c r="G31" s="32"/>
      <c r="H31" s="32"/>
      <c r="I31" s="32"/>
      <c r="J31" s="33"/>
    </row>
    <row r="32" spans="1:13" s="26" customFormat="1" ht="15" customHeight="1">
      <c r="A32" s="70"/>
      <c r="B32" s="32"/>
      <c r="C32" s="32"/>
      <c r="D32" s="32"/>
      <c r="E32" s="32"/>
      <c r="F32" s="32"/>
      <c r="G32" s="32"/>
      <c r="H32" s="32"/>
      <c r="I32" s="32"/>
      <c r="J32" s="33"/>
    </row>
    <row r="33" spans="1:10" s="26" customFormat="1" ht="15" customHeight="1">
      <c r="A33" s="70"/>
      <c r="B33" s="32"/>
      <c r="C33" s="32"/>
      <c r="D33" s="32"/>
      <c r="E33" s="32"/>
      <c r="F33" s="32"/>
      <c r="G33" s="32"/>
      <c r="H33" s="32"/>
      <c r="I33" s="32"/>
      <c r="J33" s="33"/>
    </row>
    <row r="34" spans="1:10" s="26" customFormat="1" ht="15" customHeight="1">
      <c r="A34" s="70"/>
      <c r="B34" s="32"/>
      <c r="C34" s="32"/>
      <c r="D34" s="32"/>
      <c r="E34" s="32"/>
      <c r="F34" s="32"/>
      <c r="G34" s="32"/>
      <c r="H34" s="32"/>
      <c r="I34" s="32"/>
      <c r="J34" s="33"/>
    </row>
    <row r="35" spans="1:10" s="26" customFormat="1" ht="15" customHeight="1">
      <c r="A35" s="70"/>
      <c r="B35" s="32"/>
      <c r="C35" s="32"/>
      <c r="D35" s="32"/>
      <c r="E35" s="32"/>
      <c r="F35" s="32"/>
      <c r="G35" s="32"/>
      <c r="H35" s="32"/>
      <c r="I35" s="32"/>
      <c r="J35" s="33"/>
    </row>
    <row r="36" spans="1:10" s="26" customFormat="1" ht="15" customHeight="1">
      <c r="A36" s="70"/>
      <c r="B36" s="32"/>
      <c r="C36" s="32"/>
      <c r="D36" s="32"/>
      <c r="E36" s="32"/>
      <c r="F36" s="32"/>
      <c r="G36" s="32"/>
      <c r="H36" s="32"/>
      <c r="I36" s="32"/>
      <c r="J36" s="33"/>
    </row>
    <row r="37" spans="1:10" s="26" customFormat="1" ht="15" customHeight="1">
      <c r="A37" s="70"/>
      <c r="B37" s="32"/>
      <c r="C37" s="32"/>
      <c r="D37" s="32"/>
      <c r="E37" s="32"/>
      <c r="F37" s="32"/>
      <c r="G37" s="32"/>
      <c r="H37" s="32"/>
      <c r="I37" s="32"/>
      <c r="J37" s="33"/>
    </row>
    <row r="38" spans="1:10" s="26" customFormat="1" ht="15" customHeight="1">
      <c r="A38" s="70"/>
      <c r="B38" s="32"/>
      <c r="C38" s="32"/>
      <c r="D38" s="32"/>
      <c r="E38" s="32"/>
      <c r="F38" s="32"/>
      <c r="G38" s="32"/>
      <c r="H38" s="32"/>
      <c r="I38" s="32"/>
      <c r="J38" s="33"/>
    </row>
    <row r="39" spans="1:10" s="26" customFormat="1" ht="15" customHeight="1">
      <c r="A39" s="70"/>
      <c r="B39" s="32"/>
      <c r="C39" s="32"/>
      <c r="D39" s="32"/>
      <c r="E39" s="32"/>
      <c r="F39" s="32"/>
      <c r="G39" s="32"/>
      <c r="H39" s="32"/>
      <c r="I39" s="32"/>
      <c r="J39" s="33"/>
    </row>
    <row r="40" spans="1:10" s="26" customFormat="1" ht="15" customHeight="1">
      <c r="A40" s="70"/>
      <c r="B40" s="32"/>
      <c r="C40" s="32"/>
      <c r="D40" s="32"/>
      <c r="E40" s="32"/>
      <c r="F40" s="32"/>
      <c r="G40" s="32"/>
      <c r="H40" s="32"/>
      <c r="I40" s="32"/>
      <c r="J40" s="33"/>
    </row>
    <row r="41" spans="1:10" s="26" customFormat="1" ht="15" customHeight="1">
      <c r="A41" s="70"/>
      <c r="B41" s="32"/>
      <c r="C41" s="32"/>
      <c r="D41" s="32"/>
      <c r="E41" s="32"/>
      <c r="F41" s="32"/>
      <c r="G41" s="32"/>
      <c r="H41" s="32"/>
      <c r="I41" s="32"/>
      <c r="J41" s="33"/>
    </row>
    <row r="42" spans="1:10" s="26" customFormat="1" ht="15" customHeight="1">
      <c r="A42" s="70"/>
      <c r="B42" s="32"/>
      <c r="C42" s="32"/>
      <c r="D42" s="32"/>
      <c r="E42" s="32"/>
      <c r="F42" s="32"/>
      <c r="G42" s="32"/>
      <c r="H42" s="32"/>
      <c r="I42" s="32"/>
      <c r="J42" s="33"/>
    </row>
    <row r="43" spans="1:10" s="26" customFormat="1" ht="15" customHeight="1">
      <c r="A43" s="70"/>
      <c r="B43" s="32"/>
      <c r="C43" s="32"/>
      <c r="D43" s="32"/>
      <c r="E43" s="32"/>
      <c r="F43" s="32"/>
      <c r="G43" s="32"/>
      <c r="H43" s="32"/>
      <c r="I43" s="32"/>
      <c r="J43" s="33"/>
    </row>
    <row r="44" spans="1:10" s="26" customFormat="1" ht="15" customHeight="1">
      <c r="A44" s="70"/>
      <c r="B44" s="32"/>
      <c r="C44" s="32"/>
      <c r="D44" s="32"/>
      <c r="E44" s="32"/>
      <c r="F44" s="32"/>
      <c r="G44" s="32"/>
      <c r="H44" s="32"/>
      <c r="I44" s="32"/>
      <c r="J44" s="33"/>
    </row>
    <row r="45" spans="1:10" s="26" customFormat="1" ht="15" customHeight="1">
      <c r="A45" s="70"/>
      <c r="B45" s="32"/>
      <c r="C45" s="32"/>
      <c r="D45" s="32"/>
      <c r="E45" s="32"/>
      <c r="F45" s="32"/>
      <c r="G45" s="32"/>
      <c r="H45" s="32"/>
      <c r="I45" s="32"/>
      <c r="J45" s="33"/>
    </row>
    <row r="46" spans="1:10" s="26" customFormat="1" ht="15" customHeight="1">
      <c r="A46" s="70"/>
      <c r="B46" s="32"/>
      <c r="C46" s="32"/>
      <c r="D46" s="32"/>
      <c r="E46" s="32"/>
      <c r="F46" s="32"/>
      <c r="G46" s="32"/>
      <c r="H46" s="32"/>
      <c r="I46" s="32"/>
      <c r="J46" s="33"/>
    </row>
    <row r="47" spans="1:10" ht="15" customHeight="1">
      <c r="A47" s="30"/>
      <c r="B47" s="5"/>
      <c r="C47" s="5"/>
      <c r="D47" s="5"/>
      <c r="E47" s="5"/>
      <c r="F47" s="5"/>
      <c r="G47" s="5"/>
      <c r="H47" s="5"/>
      <c r="I47" s="5"/>
      <c r="J47" s="33"/>
    </row>
    <row r="48" spans="1:10" s="26" customFormat="1" ht="15" customHeight="1" thickBot="1">
      <c r="A48" s="135"/>
      <c r="B48" s="44"/>
      <c r="C48" s="44"/>
      <c r="D48" s="44"/>
      <c r="E48" s="44"/>
      <c r="F48" s="44"/>
      <c r="G48" s="44"/>
      <c r="H48" s="44"/>
      <c r="I48" s="44"/>
      <c r="J48" s="62"/>
    </row>
    <row r="49" spans="1:10" ht="8.4499999999999993" customHeight="1"/>
    <row r="50" spans="1:10">
      <c r="A50" s="13"/>
      <c r="B50" s="13"/>
      <c r="C50" s="13"/>
      <c r="D50" s="13"/>
      <c r="E50" s="13"/>
      <c r="F50" s="13"/>
      <c r="G50" s="13"/>
      <c r="H50" s="13"/>
      <c r="I50" s="13"/>
      <c r="J50" s="13"/>
    </row>
    <row r="51" spans="1:10" s="26" customFormat="1" ht="19.5" customHeight="1">
      <c r="A51" s="136"/>
      <c r="B51" s="136"/>
      <c r="C51" s="136"/>
      <c r="D51" s="136"/>
      <c r="E51" s="136"/>
      <c r="F51" s="136"/>
      <c r="G51" s="136"/>
      <c r="H51" s="136"/>
      <c r="I51" s="136"/>
      <c r="J51" s="136"/>
    </row>
    <row r="52" spans="1:10" s="26" customFormat="1" ht="28.5" customHeight="1">
      <c r="A52" s="10"/>
      <c r="B52" s="31"/>
      <c r="C52" s="31"/>
      <c r="D52" s="137"/>
      <c r="E52" s="137"/>
      <c r="F52" s="137"/>
      <c r="G52" s="137"/>
      <c r="H52" s="137"/>
      <c r="I52" s="137"/>
      <c r="J52" s="137"/>
    </row>
    <row r="53" spans="1:10" s="26" customFormat="1" ht="20.100000000000001" customHeight="1">
      <c r="A53" s="11"/>
      <c r="B53" s="138"/>
      <c r="C53" s="138"/>
      <c r="D53" s="139"/>
      <c r="E53" s="139"/>
      <c r="F53" s="140"/>
      <c r="G53" s="139"/>
      <c r="H53" s="139"/>
      <c r="I53" s="139"/>
      <c r="J53" s="139"/>
    </row>
    <row r="54" spans="1:10" s="26" customFormat="1" ht="15" customHeight="1">
      <c r="A54" s="12"/>
      <c r="B54" s="12"/>
      <c r="C54" s="12"/>
      <c r="D54" s="12"/>
      <c r="E54" s="12"/>
      <c r="F54" s="12"/>
      <c r="G54" s="12"/>
      <c r="H54" s="12"/>
      <c r="I54" s="12"/>
      <c r="J54" s="12"/>
    </row>
    <row r="55" spans="1:10" s="26" customFormat="1" ht="15" customHeight="1">
      <c r="A55" s="12"/>
      <c r="B55" s="12"/>
      <c r="C55" s="12"/>
      <c r="D55" s="12"/>
      <c r="E55" s="12"/>
      <c r="F55" s="12"/>
      <c r="G55" s="12"/>
      <c r="H55" s="12"/>
      <c r="I55" s="12"/>
      <c r="J55" s="12"/>
    </row>
    <row r="56" spans="1:10" s="26" customFormat="1" ht="15" customHeight="1">
      <c r="A56" s="12"/>
      <c r="B56" s="12"/>
      <c r="C56" s="12"/>
      <c r="D56" s="12"/>
      <c r="E56" s="12"/>
      <c r="F56" s="12"/>
      <c r="G56" s="12"/>
      <c r="H56" s="12"/>
      <c r="I56" s="12"/>
      <c r="J56" s="12"/>
    </row>
    <row r="57" spans="1:10" s="26" customFormat="1" ht="15" customHeight="1">
      <c r="A57" s="12"/>
      <c r="B57" s="12"/>
      <c r="C57" s="12"/>
      <c r="D57" s="12"/>
      <c r="E57" s="12"/>
      <c r="F57" s="12"/>
      <c r="G57" s="12"/>
      <c r="H57" s="12"/>
      <c r="I57" s="12"/>
      <c r="J57" s="12"/>
    </row>
    <row r="58" spans="1:10" s="26" customFormat="1" ht="15" customHeight="1">
      <c r="A58" s="12"/>
      <c r="B58" s="12"/>
      <c r="C58" s="12"/>
      <c r="D58" s="12"/>
      <c r="E58" s="12"/>
      <c r="F58" s="12"/>
      <c r="G58" s="12"/>
      <c r="H58" s="12"/>
      <c r="I58" s="12"/>
      <c r="J58" s="12"/>
    </row>
    <row r="59" spans="1:10" s="26" customFormat="1" ht="15" customHeight="1">
      <c r="A59" s="12"/>
      <c r="B59" s="12"/>
      <c r="C59" s="12"/>
      <c r="D59" s="12"/>
      <c r="E59" s="12"/>
      <c r="F59" s="54"/>
      <c r="G59" s="141"/>
      <c r="H59" s="142"/>
      <c r="I59" s="12"/>
      <c r="J59" s="12"/>
    </row>
    <row r="60" spans="1:10" s="26" customFormat="1" ht="15" customHeight="1">
      <c r="A60" s="12"/>
      <c r="B60" s="12"/>
      <c r="C60" s="12"/>
      <c r="D60" s="12"/>
      <c r="E60" s="12"/>
      <c r="F60" s="54"/>
      <c r="G60" s="143"/>
      <c r="H60" s="142"/>
      <c r="I60" s="12"/>
      <c r="J60" s="12"/>
    </row>
    <row r="61" spans="1:10" s="26" customFormat="1" ht="15" customHeight="1">
      <c r="A61" s="12"/>
      <c r="B61" s="12"/>
      <c r="C61" s="12"/>
      <c r="D61" s="12"/>
      <c r="E61" s="12"/>
      <c r="F61" s="54"/>
      <c r="G61" s="141"/>
      <c r="H61" s="142"/>
      <c r="I61" s="12"/>
      <c r="J61" s="12"/>
    </row>
    <row r="62" spans="1:10" s="26" customFormat="1" ht="15" customHeight="1">
      <c r="A62" s="12"/>
      <c r="B62" s="12"/>
      <c r="C62" s="12"/>
      <c r="D62" s="12"/>
      <c r="E62" s="12"/>
      <c r="F62" s="54"/>
      <c r="G62" s="141"/>
      <c r="H62" s="142"/>
      <c r="I62" s="12"/>
      <c r="J62" s="12"/>
    </row>
    <row r="63" spans="1:10" s="26" customFormat="1" ht="15" customHeight="1">
      <c r="A63" s="12"/>
      <c r="B63" s="12"/>
      <c r="C63" s="12"/>
      <c r="D63" s="12"/>
      <c r="E63" s="12"/>
      <c r="F63" s="54"/>
      <c r="G63" s="144"/>
      <c r="H63" s="142"/>
      <c r="I63" s="12"/>
      <c r="J63" s="12"/>
    </row>
    <row r="64" spans="1:10" s="26" customFormat="1" ht="15" customHeight="1">
      <c r="A64" s="12"/>
      <c r="B64" s="12"/>
      <c r="C64" s="12"/>
      <c r="D64" s="12"/>
      <c r="E64" s="12"/>
      <c r="F64" s="54"/>
      <c r="G64" s="144"/>
      <c r="H64" s="142"/>
      <c r="I64" s="12"/>
      <c r="J64" s="12"/>
    </row>
    <row r="65" spans="1:10" s="26" customFormat="1" ht="15" customHeight="1">
      <c r="A65" s="12"/>
      <c r="B65" s="12"/>
      <c r="C65" s="12"/>
      <c r="D65" s="12"/>
      <c r="E65" s="12"/>
      <c r="F65" s="54"/>
      <c r="G65" s="145"/>
      <c r="H65" s="142"/>
      <c r="I65" s="12"/>
      <c r="J65" s="12"/>
    </row>
    <row r="66" spans="1:10" s="26" customFormat="1" ht="15" customHeight="1">
      <c r="A66" s="12"/>
      <c r="B66" s="12"/>
      <c r="C66" s="12"/>
      <c r="D66" s="12"/>
      <c r="E66" s="12"/>
      <c r="F66" s="54"/>
      <c r="G66" s="146"/>
      <c r="H66" s="142"/>
      <c r="I66" s="12"/>
      <c r="J66" s="12"/>
    </row>
    <row r="67" spans="1:10" s="26" customFormat="1" ht="15" customHeight="1">
      <c r="A67" s="12"/>
      <c r="B67" s="12"/>
      <c r="C67" s="12"/>
      <c r="D67" s="12"/>
      <c r="E67" s="12"/>
      <c r="F67" s="12"/>
      <c r="G67" s="12"/>
      <c r="H67" s="12"/>
      <c r="I67" s="12"/>
      <c r="J67" s="12"/>
    </row>
    <row r="68" spans="1:10" s="26" customFormat="1" ht="15" customHeight="1">
      <c r="A68" s="12"/>
      <c r="B68" s="12"/>
      <c r="C68" s="12"/>
      <c r="D68" s="12"/>
      <c r="E68" s="12"/>
      <c r="F68" s="12"/>
      <c r="G68" s="12"/>
      <c r="H68" s="12"/>
      <c r="I68" s="12"/>
      <c r="J68" s="12"/>
    </row>
    <row r="69" spans="1:10" s="26" customFormat="1" ht="15" customHeight="1">
      <c r="A69" s="12"/>
      <c r="B69" s="12"/>
      <c r="C69" s="11"/>
      <c r="D69" s="12"/>
      <c r="E69" s="12"/>
      <c r="F69" s="11"/>
      <c r="G69" s="11"/>
      <c r="H69" s="12"/>
      <c r="I69" s="12"/>
      <c r="J69" s="12"/>
    </row>
    <row r="70" spans="1:10" s="26" customFormat="1" ht="15" customHeight="1">
      <c r="A70" s="12"/>
      <c r="B70" s="12"/>
      <c r="C70" s="12"/>
      <c r="D70" s="12"/>
      <c r="E70" s="12"/>
      <c r="F70" s="12"/>
      <c r="G70" s="142"/>
      <c r="H70" s="12"/>
      <c r="I70" s="12"/>
      <c r="J70" s="12"/>
    </row>
    <row r="71" spans="1:10" s="26" customFormat="1" ht="15" customHeight="1">
      <c r="A71" s="12"/>
      <c r="B71" s="12"/>
      <c r="C71" s="12"/>
      <c r="D71" s="12"/>
      <c r="E71" s="12"/>
      <c r="F71" s="12"/>
      <c r="G71" s="12"/>
      <c r="H71" s="12"/>
      <c r="I71" s="12"/>
      <c r="J71" s="12"/>
    </row>
    <row r="72" spans="1:10" s="26" customFormat="1" ht="15" customHeight="1">
      <c r="A72" s="12"/>
      <c r="B72" s="12"/>
      <c r="C72" s="11"/>
      <c r="D72" s="12"/>
      <c r="E72" s="12"/>
      <c r="F72" s="11"/>
      <c r="G72" s="11"/>
      <c r="H72" s="12"/>
      <c r="I72" s="12"/>
      <c r="J72" s="12"/>
    </row>
    <row r="73" spans="1:10" s="26" customFormat="1" ht="15" customHeight="1">
      <c r="A73" s="12"/>
      <c r="B73" s="12"/>
      <c r="C73" s="12"/>
      <c r="D73" s="12"/>
      <c r="E73" s="12"/>
      <c r="F73" s="12"/>
      <c r="G73" s="142"/>
      <c r="H73" s="12"/>
      <c r="I73" s="12"/>
      <c r="J73" s="12"/>
    </row>
    <row r="74" spans="1:10" s="26" customFormat="1" ht="15" customHeight="1">
      <c r="A74" s="12"/>
      <c r="B74" s="12"/>
      <c r="C74" s="12"/>
      <c r="D74" s="12"/>
      <c r="E74" s="12"/>
      <c r="F74" s="12"/>
      <c r="G74" s="12"/>
      <c r="H74" s="12"/>
      <c r="I74" s="12"/>
      <c r="J74" s="12"/>
    </row>
    <row r="75" spans="1:10" s="26" customFormat="1" ht="15" customHeight="1">
      <c r="A75" s="12"/>
      <c r="B75" s="12"/>
      <c r="C75" s="12"/>
      <c r="D75" s="12"/>
      <c r="E75" s="12"/>
      <c r="F75" s="12"/>
      <c r="G75" s="12"/>
      <c r="H75" s="12"/>
      <c r="I75" s="12"/>
      <c r="J75" s="12"/>
    </row>
    <row r="76" spans="1:10" s="26" customFormat="1" ht="15" customHeight="1">
      <c r="A76" s="12"/>
      <c r="B76" s="12"/>
      <c r="C76" s="12"/>
      <c r="D76" s="12"/>
      <c r="E76" s="12"/>
      <c r="F76" s="12"/>
      <c r="G76" s="12"/>
      <c r="H76" s="12"/>
      <c r="I76" s="12"/>
      <c r="J76" s="12"/>
    </row>
    <row r="77" spans="1:10" s="26" customFormat="1" ht="15" customHeight="1">
      <c r="A77" s="12"/>
      <c r="B77" s="12"/>
      <c r="C77" s="12"/>
      <c r="D77" s="12"/>
      <c r="E77" s="12"/>
      <c r="F77" s="12"/>
      <c r="G77" s="12"/>
      <c r="H77" s="12"/>
      <c r="I77" s="12"/>
      <c r="J77" s="12"/>
    </row>
    <row r="78" spans="1:10" s="26" customFormat="1" ht="15" customHeight="1">
      <c r="A78" s="12"/>
      <c r="B78" s="12"/>
      <c r="C78" s="12"/>
      <c r="D78" s="12"/>
      <c r="E78" s="12"/>
      <c r="F78" s="12"/>
      <c r="G78" s="12"/>
      <c r="H78" s="12"/>
      <c r="I78" s="12"/>
      <c r="J78" s="12"/>
    </row>
    <row r="79" spans="1:10" s="26" customFormat="1" ht="15" customHeight="1">
      <c r="A79" s="12"/>
      <c r="B79" s="12"/>
      <c r="C79" s="12"/>
      <c r="D79" s="12"/>
      <c r="E79" s="12"/>
      <c r="F79" s="12"/>
      <c r="G79" s="12"/>
      <c r="H79" s="12"/>
      <c r="I79" s="12"/>
      <c r="J79" s="12"/>
    </row>
    <row r="80" spans="1:10" s="26" customFormat="1" ht="15" customHeight="1">
      <c r="A80" s="12"/>
      <c r="B80" s="12"/>
      <c r="C80" s="12"/>
      <c r="D80" s="12"/>
      <c r="E80" s="12"/>
      <c r="F80" s="12"/>
      <c r="G80" s="12"/>
      <c r="H80" s="12"/>
      <c r="I80" s="12"/>
      <c r="J80" s="12"/>
    </row>
    <row r="81" spans="1:10" s="26" customFormat="1" ht="15" customHeight="1">
      <c r="A81" s="12"/>
      <c r="B81" s="12"/>
      <c r="C81" s="12"/>
      <c r="D81" s="12"/>
      <c r="E81" s="12"/>
      <c r="F81" s="12"/>
      <c r="G81" s="12"/>
      <c r="H81" s="12"/>
      <c r="I81" s="12"/>
      <c r="J81" s="12"/>
    </row>
    <row r="82" spans="1:10" s="26" customFormat="1" ht="15" customHeight="1">
      <c r="A82" s="12"/>
      <c r="B82" s="12"/>
      <c r="C82" s="12"/>
      <c r="D82" s="12"/>
      <c r="E82" s="12"/>
      <c r="F82" s="12"/>
      <c r="G82" s="12"/>
      <c r="H82" s="12"/>
      <c r="I82" s="12"/>
      <c r="J82" s="12"/>
    </row>
    <row r="83" spans="1:10" s="26" customFormat="1" ht="15" customHeight="1">
      <c r="A83" s="12"/>
      <c r="B83" s="12"/>
      <c r="C83" s="12"/>
      <c r="D83" s="12"/>
      <c r="E83" s="12"/>
      <c r="F83" s="12"/>
      <c r="G83" s="12"/>
      <c r="H83" s="12"/>
      <c r="I83" s="12"/>
      <c r="J83" s="12"/>
    </row>
    <row r="84" spans="1:10" s="26" customFormat="1" ht="15" customHeight="1">
      <c r="A84" s="12"/>
      <c r="B84" s="12"/>
      <c r="C84" s="12"/>
      <c r="D84" s="12"/>
      <c r="E84" s="12"/>
      <c r="F84" s="12"/>
      <c r="G84" s="12"/>
      <c r="H84" s="12"/>
      <c r="I84" s="12"/>
      <c r="J84" s="12"/>
    </row>
    <row r="85" spans="1:10" s="26" customFormat="1" ht="15" customHeight="1">
      <c r="A85" s="12"/>
      <c r="B85" s="12"/>
      <c r="C85" s="12"/>
      <c r="D85" s="12"/>
      <c r="E85" s="12"/>
      <c r="F85" s="12"/>
      <c r="G85" s="12"/>
      <c r="H85" s="12"/>
      <c r="I85" s="12"/>
      <c r="J85" s="12"/>
    </row>
    <row r="86" spans="1:10" s="26" customFormat="1" ht="15" customHeight="1">
      <c r="A86" s="12"/>
      <c r="B86" s="12"/>
      <c r="C86" s="12"/>
      <c r="D86" s="12"/>
      <c r="E86" s="12"/>
      <c r="F86" s="12"/>
      <c r="G86" s="12"/>
      <c r="H86" s="12"/>
      <c r="I86" s="12"/>
      <c r="J86" s="12"/>
    </row>
    <row r="87" spans="1:10" s="26" customFormat="1" ht="15" customHeight="1">
      <c r="A87" s="12"/>
      <c r="B87" s="12"/>
      <c r="C87" s="12"/>
      <c r="D87" s="12"/>
      <c r="E87" s="12"/>
      <c r="F87" s="12"/>
      <c r="G87" s="12"/>
      <c r="H87" s="12"/>
      <c r="I87" s="12"/>
      <c r="J87" s="12"/>
    </row>
    <row r="88" spans="1:10" s="26" customFormat="1" ht="15" customHeight="1">
      <c r="A88" s="12"/>
      <c r="B88" s="12"/>
      <c r="C88" s="12"/>
      <c r="D88" s="12"/>
      <c r="E88" s="12"/>
      <c r="F88" s="12"/>
      <c r="G88" s="12"/>
      <c r="H88" s="12"/>
      <c r="I88" s="12"/>
      <c r="J88" s="12"/>
    </row>
    <row r="89" spans="1:10" s="26" customFormat="1" ht="15" customHeight="1">
      <c r="A89" s="12"/>
      <c r="B89" s="12"/>
      <c r="C89" s="12"/>
      <c r="D89" s="12"/>
      <c r="E89" s="12"/>
      <c r="F89" s="12"/>
      <c r="G89" s="12"/>
      <c r="H89" s="12"/>
      <c r="I89" s="12"/>
      <c r="J89" s="12"/>
    </row>
    <row r="90" spans="1:10" s="26" customFormat="1" ht="15" customHeight="1">
      <c r="A90" s="12"/>
      <c r="B90" s="12"/>
      <c r="C90" s="12"/>
      <c r="D90" s="12"/>
      <c r="E90" s="12"/>
      <c r="F90" s="12"/>
      <c r="G90" s="12"/>
      <c r="H90" s="12"/>
      <c r="I90" s="12"/>
      <c r="J90" s="12"/>
    </row>
    <row r="91" spans="1:10" s="26" customFormat="1" ht="15" customHeight="1">
      <c r="A91" s="12"/>
      <c r="B91" s="12"/>
      <c r="C91" s="12"/>
      <c r="D91" s="12"/>
      <c r="E91" s="12"/>
      <c r="F91" s="12"/>
      <c r="G91" s="12"/>
      <c r="H91" s="12"/>
      <c r="I91" s="12"/>
      <c r="J91" s="12"/>
    </row>
    <row r="92" spans="1:10" s="26" customFormat="1" ht="15" customHeight="1">
      <c r="A92" s="12"/>
      <c r="B92" s="12"/>
      <c r="C92" s="12"/>
      <c r="D92" s="12"/>
      <c r="E92" s="12"/>
      <c r="F92" s="12"/>
      <c r="G92" s="12"/>
      <c r="H92" s="12"/>
      <c r="I92" s="12"/>
      <c r="J92" s="12"/>
    </row>
    <row r="93" spans="1:10" s="26" customFormat="1" ht="15" customHeight="1">
      <c r="A93" s="12"/>
      <c r="B93" s="12"/>
      <c r="C93" s="12"/>
      <c r="D93" s="12"/>
      <c r="E93" s="12"/>
      <c r="F93" s="12"/>
      <c r="G93" s="12"/>
      <c r="H93" s="12"/>
      <c r="I93" s="12"/>
      <c r="J93" s="12"/>
    </row>
    <row r="94" spans="1:10" s="26" customFormat="1" ht="15" customHeight="1">
      <c r="A94" s="12"/>
      <c r="B94" s="12"/>
      <c r="C94" s="12"/>
      <c r="D94" s="12"/>
      <c r="E94" s="12"/>
      <c r="F94" s="12"/>
      <c r="G94" s="12"/>
      <c r="H94" s="12"/>
      <c r="I94" s="12"/>
      <c r="J94" s="12"/>
    </row>
    <row r="95" spans="1:10" s="26" customFormat="1" ht="15" customHeight="1">
      <c r="A95" s="12"/>
      <c r="B95" s="12"/>
      <c r="C95" s="12"/>
      <c r="D95" s="12"/>
      <c r="E95" s="12"/>
      <c r="F95" s="12"/>
      <c r="G95" s="12"/>
      <c r="H95" s="12"/>
      <c r="I95" s="12"/>
      <c r="J95" s="12"/>
    </row>
    <row r="96" spans="1:10" s="26" customFormat="1" ht="15" customHeight="1">
      <c r="A96" s="12"/>
      <c r="B96" s="12"/>
      <c r="C96" s="12"/>
      <c r="D96" s="12"/>
      <c r="E96" s="12"/>
      <c r="F96" s="12"/>
      <c r="G96" s="12"/>
      <c r="H96" s="12"/>
      <c r="I96" s="12"/>
      <c r="J96" s="12"/>
    </row>
    <row r="97" spans="1:10" s="26" customFormat="1" ht="15" customHeight="1">
      <c r="A97" s="12"/>
      <c r="B97" s="12"/>
      <c r="C97" s="12"/>
      <c r="D97" s="12"/>
      <c r="E97" s="12"/>
      <c r="F97" s="12"/>
      <c r="G97" s="12"/>
      <c r="H97" s="12"/>
      <c r="I97" s="12"/>
      <c r="J97" s="12"/>
    </row>
    <row r="98" spans="1:10" s="26" customFormat="1" ht="15" customHeight="1">
      <c r="A98" s="12"/>
      <c r="B98" s="12"/>
      <c r="C98" s="12"/>
      <c r="D98" s="12"/>
      <c r="E98" s="12"/>
      <c r="F98" s="12"/>
      <c r="G98" s="12"/>
      <c r="H98" s="12"/>
      <c r="I98" s="12"/>
      <c r="J98" s="12"/>
    </row>
    <row r="99" spans="1:10" s="26" customFormat="1" ht="15" customHeight="1">
      <c r="A99" s="12"/>
      <c r="B99" s="12"/>
      <c r="C99" s="12"/>
      <c r="D99" s="12"/>
      <c r="E99" s="12"/>
      <c r="F99" s="12"/>
      <c r="G99" s="12"/>
      <c r="H99" s="12"/>
      <c r="I99" s="12"/>
      <c r="J99" s="12"/>
    </row>
    <row r="100" spans="1:10" s="26" customFormat="1" ht="15" customHeight="1">
      <c r="A100" s="12"/>
      <c r="B100" s="12"/>
      <c r="C100" s="12"/>
      <c r="D100" s="12"/>
      <c r="E100" s="12"/>
      <c r="F100" s="12"/>
      <c r="G100" s="12"/>
      <c r="H100" s="12"/>
      <c r="I100" s="12"/>
      <c r="J100" s="12"/>
    </row>
    <row r="101" spans="1:10">
      <c r="A101" s="13"/>
      <c r="B101" s="13"/>
      <c r="C101" s="13"/>
      <c r="D101" s="13"/>
      <c r="E101" s="13"/>
      <c r="F101" s="13"/>
      <c r="G101" s="13"/>
      <c r="H101" s="13"/>
      <c r="I101" s="13"/>
      <c r="J101" s="13"/>
    </row>
  </sheetData>
  <sheetProtection password="89E8" sheet="1" objects="1" scenarios="1" selectLockedCells="1"/>
  <mergeCells count="6">
    <mergeCell ref="C30:E30"/>
    <mergeCell ref="A2:J2"/>
    <mergeCell ref="B4:E4"/>
    <mergeCell ref="G4:J4"/>
    <mergeCell ref="I3:J3"/>
    <mergeCell ref="B3:H3"/>
  </mergeCells>
  <phoneticPr fontId="3"/>
  <conditionalFormatting sqref="G28">
    <cfRule type="expression" dxfId="0" priority="1" stopIfTrue="1">
      <formula>$G$28&lt;&gt;1</formula>
    </cfRule>
  </conditionalFormatting>
  <pageMargins left="0.78740157480314965" right="0.51181102362204722" top="0.78740157480314965" bottom="0.39370078740157483"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1.定格消費電力</vt:lpstr>
      <vt:lpstr>2.熱効率</vt:lpstr>
      <vt:lpstr>4.調理能力</vt:lpstr>
      <vt:lpstr>5.消費電力量</vt:lpstr>
      <vt:lpstr>'1.定格消費電力'!Print_Area</vt:lpstr>
      <vt:lpstr>'2.熱効率'!Print_Area</vt:lpstr>
      <vt:lpstr>'4.調理能力'!Print_Area</vt:lpstr>
      <vt:lpstr>'5.消費電力量'!Print_Area</vt:lpstr>
      <vt:lpstr>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2016-02-10T13:05:22Z</dcterms:created>
  <dcterms:modified xsi:type="dcterms:W3CDTF">2017-02-28T03:19:13Z</dcterms:modified>
</cp:coreProperties>
</file>