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2625" yWindow="3780" windowWidth="21690" windowHeight="8700" tabRatio="754"/>
  </bookViews>
  <sheets>
    <sheet name="表紙" sheetId="10" r:id="rId1"/>
    <sheet name="1.定格消費電力" sheetId="12" r:id="rId2"/>
    <sheet name="3.立上り性能" sheetId="4" r:id="rId3"/>
    <sheet name="5.消費電力量" sheetId="6" r:id="rId4"/>
  </sheets>
  <definedNames>
    <definedName name="_xlnm.Print_Area" localSheetId="1">'1.定格消費電力'!$A$2:$J$54</definedName>
    <definedName name="_xlnm.Print_Area" localSheetId="2">'3.立上り性能'!$A$2:$J$54</definedName>
    <definedName name="_xlnm.Print_Area" localSheetId="3">'5.消費電力量'!$A$2:$J$48</definedName>
    <definedName name="_xlnm.Print_Area" localSheetId="0">表紙!$A$1:$J$51</definedName>
  </definedNames>
  <calcPr calcId="145621"/>
</workbook>
</file>

<file path=xl/calcChain.xml><?xml version="1.0" encoding="utf-8"?>
<calcChain xmlns="http://schemas.openxmlformats.org/spreadsheetml/2006/main">
  <c r="M29" i="6" l="1"/>
  <c r="L29" i="6"/>
  <c r="M28" i="6"/>
  <c r="L28" i="6"/>
  <c r="A2" i="6" l="1"/>
  <c r="A2" i="4"/>
  <c r="A2" i="12"/>
  <c r="B3" i="6" l="1"/>
  <c r="G25" i="4" l="1"/>
  <c r="F25" i="4"/>
  <c r="G15" i="10" l="1"/>
  <c r="M32" i="10"/>
  <c r="M31" i="10"/>
  <c r="M30" i="10"/>
  <c r="I31" i="10"/>
  <c r="I30" i="10"/>
  <c r="I32" i="10"/>
  <c r="J16" i="10"/>
  <c r="I16" i="10"/>
  <c r="G4" i="12"/>
  <c r="B4" i="12"/>
  <c r="B3" i="12"/>
  <c r="G24" i="12"/>
  <c r="B3" i="4"/>
  <c r="G23" i="4"/>
  <c r="G20" i="10" s="1"/>
  <c r="G9" i="6"/>
  <c r="G11" i="6" s="1"/>
  <c r="F9" i="6"/>
  <c r="F11" i="6" s="1"/>
  <c r="G13" i="6" s="1"/>
  <c r="G29" i="4"/>
  <c r="G31" i="4" s="1"/>
  <c r="B4" i="6"/>
  <c r="G4" i="6"/>
  <c r="B4" i="4"/>
  <c r="G4" i="4"/>
  <c r="G18" i="6"/>
  <c r="G20" i="6"/>
  <c r="G41" i="6"/>
  <c r="G26" i="10"/>
  <c r="G25" i="6" l="1"/>
  <c r="G29" i="6" s="1"/>
  <c r="G18" i="10"/>
  <c r="G24" i="10"/>
  <c r="G40" i="6"/>
  <c r="G15" i="6"/>
  <c r="F29" i="6" l="1"/>
  <c r="F28" i="6"/>
  <c r="G28" i="6"/>
  <c r="G31" i="6" s="1"/>
  <c r="F31" i="6" l="1"/>
  <c r="G33" i="6" s="1"/>
  <c r="G35" i="6" l="1"/>
  <c r="G42" i="6"/>
  <c r="G47" i="6" s="1"/>
  <c r="G30" i="10" s="1"/>
  <c r="G28" i="10"/>
</calcChain>
</file>

<file path=xl/sharedStrings.xml><?xml version="1.0" encoding="utf-8"?>
<sst xmlns="http://schemas.openxmlformats.org/spreadsheetml/2006/main" count="201" uniqueCount="143">
  <si>
    <t>測定写真</t>
    <rPh sb="0" eb="2">
      <t>ソクテイ</t>
    </rPh>
    <rPh sb="2" eb="4">
      <t>シャシン</t>
    </rPh>
    <phoneticPr fontId="3"/>
  </si>
  <si>
    <t>型　　式</t>
    <rPh sb="0" eb="1">
      <t>カタ</t>
    </rPh>
    <rPh sb="3" eb="4">
      <t>シキ</t>
    </rPh>
    <phoneticPr fontId="3"/>
  </si>
  <si>
    <t>製造者名</t>
    <rPh sb="0" eb="2">
      <t>セイゾウ</t>
    </rPh>
    <rPh sb="2" eb="3">
      <t>シャ</t>
    </rPh>
    <rPh sb="3" eb="4">
      <t>メイ</t>
    </rPh>
    <phoneticPr fontId="3"/>
  </si>
  <si>
    <t>（℃）</t>
  </si>
  <si>
    <t>立上りグラフ</t>
    <rPh sb="0" eb="2">
      <t>タチアガ</t>
    </rPh>
    <phoneticPr fontId="3"/>
  </si>
  <si>
    <t>（小数点以下３位）</t>
    <rPh sb="1" eb="4">
      <t>ショウスウテン</t>
    </rPh>
    <rPh sb="4" eb="6">
      <t>イカ</t>
    </rPh>
    <rPh sb="7" eb="8">
      <t>イ</t>
    </rPh>
    <phoneticPr fontId="3"/>
  </si>
  <si>
    <t>(kWh/h)</t>
    <phoneticPr fontId="3"/>
  </si>
  <si>
    <t xml:space="preserve"> (kWh/日）</t>
  </si>
  <si>
    <t>試験場所</t>
    <rPh sb="0" eb="2">
      <t>シケン</t>
    </rPh>
    <rPh sb="2" eb="4">
      <t>バショ</t>
    </rPh>
    <phoneticPr fontId="3"/>
  </si>
  <si>
    <t>電　　源</t>
    <rPh sb="0" eb="1">
      <t>デン</t>
    </rPh>
    <rPh sb="3" eb="4">
      <t>ミナモト</t>
    </rPh>
    <phoneticPr fontId="3"/>
  </si>
  <si>
    <t>機器の
主な仕様</t>
    <rPh sb="0" eb="2">
      <t>キキ</t>
    </rPh>
    <rPh sb="4" eb="5">
      <t>オモ</t>
    </rPh>
    <rPh sb="6" eb="8">
      <t>シヨウ</t>
    </rPh>
    <phoneticPr fontId="3"/>
  </si>
  <si>
    <t>①立上り時</t>
    <phoneticPr fontId="3"/>
  </si>
  <si>
    <t>担当部署</t>
    <rPh sb="0" eb="2">
      <t>タントウ</t>
    </rPh>
    <rPh sb="2" eb="4">
      <t>ブショ</t>
    </rPh>
    <phoneticPr fontId="3"/>
  </si>
  <si>
    <t>定格消費電力</t>
    <rPh sb="0" eb="2">
      <t>テイカク</t>
    </rPh>
    <rPh sb="2" eb="4">
      <t>ショウヒ</t>
    </rPh>
    <rPh sb="4" eb="6">
      <t>デンリョク</t>
    </rPh>
    <phoneticPr fontId="3"/>
  </si>
  <si>
    <t>1回目</t>
    <rPh sb="1" eb="3">
      <t>カイメ</t>
    </rPh>
    <phoneticPr fontId="3"/>
  </si>
  <si>
    <t>2回目</t>
    <rPh sb="1" eb="3">
      <t>カイメ</t>
    </rPh>
    <phoneticPr fontId="3"/>
  </si>
  <si>
    <t>品　　目</t>
    <rPh sb="0" eb="1">
      <t>シナ</t>
    </rPh>
    <rPh sb="3" eb="4">
      <t>メ</t>
    </rPh>
    <phoneticPr fontId="3"/>
  </si>
  <si>
    <t>名　　称</t>
    <rPh sb="0" eb="1">
      <t>ナ</t>
    </rPh>
    <rPh sb="3" eb="4">
      <t>ショウ</t>
    </rPh>
    <phoneticPr fontId="3"/>
  </si>
  <si>
    <t>湿度(%)</t>
    <rPh sb="0" eb="1">
      <t>シツ</t>
    </rPh>
    <rPh sb="1" eb="2">
      <t>タビ</t>
    </rPh>
    <phoneticPr fontId="3"/>
  </si>
  <si>
    <t>気圧(hPa)</t>
    <rPh sb="0" eb="1">
      <t>キ</t>
    </rPh>
    <rPh sb="1" eb="2">
      <t>アツ</t>
    </rPh>
    <phoneticPr fontId="3"/>
  </si>
  <si>
    <t>(W)×</t>
  </si>
  <si>
    <t>(D)×</t>
  </si>
  <si>
    <t>重量(kg)</t>
    <rPh sb="0" eb="2">
      <t>ジュウリョウ</t>
    </rPh>
    <phoneticPr fontId="3"/>
  </si>
  <si>
    <t>②調理時</t>
    <phoneticPr fontId="3"/>
  </si>
  <si>
    <t>③待機時</t>
    <phoneticPr fontId="3"/>
  </si>
  <si>
    <t>　①立上り時</t>
    <rPh sb="2" eb="4">
      <t>タチアガ</t>
    </rPh>
    <rPh sb="5" eb="6">
      <t>ジ</t>
    </rPh>
    <phoneticPr fontId="3"/>
  </si>
  <si>
    <t>　②調理時</t>
    <rPh sb="2" eb="4">
      <t>チョウリ</t>
    </rPh>
    <rPh sb="4" eb="5">
      <t>ジ</t>
    </rPh>
    <phoneticPr fontId="3"/>
  </si>
  <si>
    <t>　③待機時</t>
    <rPh sb="2" eb="4">
      <t>タイキ</t>
    </rPh>
    <rPh sb="4" eb="5">
      <t>ジ</t>
    </rPh>
    <phoneticPr fontId="3"/>
  </si>
  <si>
    <t>室温(℃)</t>
    <phoneticPr fontId="3"/>
  </si>
  <si>
    <t>(kWh/h)</t>
    <phoneticPr fontId="3"/>
  </si>
  <si>
    <t>作成日</t>
    <rPh sb="0" eb="2">
      <t>サクセイ</t>
    </rPh>
    <rPh sb="2" eb="3">
      <t>ニチ</t>
    </rPh>
    <phoneticPr fontId="3"/>
  </si>
  <si>
    <t>試験期間</t>
    <rPh sb="0" eb="2">
      <t>シケン</t>
    </rPh>
    <rPh sb="2" eb="4">
      <t>キカン</t>
    </rPh>
    <phoneticPr fontId="3"/>
  </si>
  <si>
    <t>～</t>
    <phoneticPr fontId="3"/>
  </si>
  <si>
    <t>（h/日）</t>
    <rPh sb="3" eb="4">
      <t>ニチ</t>
    </rPh>
    <phoneticPr fontId="3"/>
  </si>
  <si>
    <t>試験日</t>
    <rPh sb="0" eb="3">
      <t>シケンビ</t>
    </rPh>
    <phoneticPr fontId="3"/>
  </si>
  <si>
    <t>測定機器</t>
    <rPh sb="0" eb="2">
      <t>ソクテイ</t>
    </rPh>
    <rPh sb="2" eb="4">
      <t>キキ</t>
    </rPh>
    <phoneticPr fontId="3"/>
  </si>
  <si>
    <r>
      <rPr>
        <i/>
        <sz val="10"/>
        <rFont val="Century"/>
        <family val="1"/>
      </rPr>
      <t>h</t>
    </r>
    <r>
      <rPr>
        <vertAlign val="subscript"/>
        <sz val="10"/>
        <rFont val="Century"/>
        <family val="1"/>
      </rPr>
      <t>c</t>
    </r>
    <r>
      <rPr>
        <sz val="10"/>
        <rFont val="Century"/>
        <family val="1"/>
      </rPr>
      <t xml:space="preserve"> = </t>
    </r>
    <phoneticPr fontId="3"/>
  </si>
  <si>
    <t>(W)×</t>
    <phoneticPr fontId="3"/>
  </si>
  <si>
    <t>規定なし</t>
    <phoneticPr fontId="3"/>
  </si>
  <si>
    <t>(℃）</t>
    <phoneticPr fontId="3"/>
  </si>
  <si>
    <t>ヒータの種類</t>
    <rPh sb="4" eb="6">
      <t>シュルイ</t>
    </rPh>
    <phoneticPr fontId="3"/>
  </si>
  <si>
    <t>（小数点以下3位）</t>
    <rPh sb="1" eb="4">
      <t>ショウスウテン</t>
    </rPh>
    <rPh sb="4" eb="6">
      <t>イカ</t>
    </rPh>
    <rPh sb="7" eb="8">
      <t>イ</t>
    </rPh>
    <phoneticPr fontId="3"/>
  </si>
  <si>
    <r>
      <rPr>
        <i/>
        <sz val="14"/>
        <rFont val="Century"/>
        <family val="1"/>
      </rPr>
      <t>T</t>
    </r>
    <r>
      <rPr>
        <vertAlign val="subscript"/>
        <sz val="14"/>
        <rFont val="Century"/>
        <family val="1"/>
      </rPr>
      <t>s</t>
    </r>
    <phoneticPr fontId="3"/>
  </si>
  <si>
    <r>
      <rPr>
        <i/>
        <sz val="10"/>
        <rFont val="Century"/>
        <family val="1"/>
      </rPr>
      <t>P</t>
    </r>
    <r>
      <rPr>
        <vertAlign val="subscript"/>
        <sz val="10"/>
        <rFont val="Century"/>
        <family val="1"/>
      </rPr>
      <t>s</t>
    </r>
    <r>
      <rPr>
        <sz val="10"/>
        <rFont val="Century"/>
        <family val="1"/>
      </rPr>
      <t xml:space="preserve"> =</t>
    </r>
    <phoneticPr fontId="3"/>
  </si>
  <si>
    <t>（回/日）</t>
    <rPh sb="1" eb="2">
      <t>カイ</t>
    </rPh>
    <rPh sb="3" eb="4">
      <t>ニチ</t>
    </rPh>
    <phoneticPr fontId="3"/>
  </si>
  <si>
    <t>（kWh/回）</t>
    <rPh sb="5" eb="6">
      <t>カイ</t>
    </rPh>
    <phoneticPr fontId="3"/>
  </si>
  <si>
    <r>
      <rPr>
        <i/>
        <sz val="10"/>
        <rFont val="Century"/>
        <family val="1"/>
      </rPr>
      <t>P</t>
    </r>
    <r>
      <rPr>
        <vertAlign val="subscript"/>
        <sz val="10"/>
        <rFont val="Century"/>
        <family val="1"/>
      </rPr>
      <t>i</t>
    </r>
    <r>
      <rPr>
        <sz val="10"/>
        <rFont val="Century"/>
        <family val="1"/>
      </rPr>
      <t xml:space="preserve"> =  </t>
    </r>
    <phoneticPr fontId="3"/>
  </si>
  <si>
    <t>(D)</t>
    <phoneticPr fontId="3"/>
  </si>
  <si>
    <t>（小数点以下1位）</t>
    <rPh sb="1" eb="4">
      <t>ショウスウテン</t>
    </rPh>
    <rPh sb="4" eb="6">
      <t>イカ</t>
    </rPh>
    <rPh sb="7" eb="8">
      <t>イ</t>
    </rPh>
    <phoneticPr fontId="3"/>
  </si>
  <si>
    <t>（小数点以下２位）</t>
    <rPh sb="1" eb="4">
      <t>ショウスウテン</t>
    </rPh>
    <rPh sb="4" eb="6">
      <t>イカ</t>
    </rPh>
    <rPh sb="7" eb="8">
      <t>イ</t>
    </rPh>
    <phoneticPr fontId="3"/>
  </si>
  <si>
    <r>
      <rPr>
        <i/>
        <sz val="14"/>
        <rFont val="Symbol"/>
        <family val="1"/>
        <charset val="2"/>
      </rPr>
      <t>q</t>
    </r>
    <r>
      <rPr>
        <vertAlign val="subscript"/>
        <sz val="14"/>
        <rFont val="Century"/>
        <family val="1"/>
      </rPr>
      <t>x</t>
    </r>
    <phoneticPr fontId="3"/>
  </si>
  <si>
    <t>（整数）</t>
    <rPh sb="1" eb="3">
      <t>セイスウ</t>
    </rPh>
    <phoneticPr fontId="3"/>
  </si>
  <si>
    <t>誤差</t>
    <rPh sb="0" eb="2">
      <t>ゴサ</t>
    </rPh>
    <phoneticPr fontId="3"/>
  </si>
  <si>
    <r>
      <t>T</t>
    </r>
    <r>
      <rPr>
        <vertAlign val="subscript"/>
        <sz val="10"/>
        <rFont val="Century"/>
        <family val="1"/>
      </rPr>
      <t>i</t>
    </r>
    <r>
      <rPr>
        <vertAlign val="subscript"/>
        <sz val="10"/>
        <rFont val="ＭＳ Ｐ明朝"/>
        <family val="1"/>
        <charset val="128"/>
      </rPr>
      <t>　</t>
    </r>
    <r>
      <rPr>
        <sz val="10"/>
        <rFont val="ＭＳ Ｐゴシック"/>
        <family val="3"/>
        <charset val="128"/>
      </rPr>
      <t xml:space="preserve">= </t>
    </r>
    <phoneticPr fontId="3"/>
  </si>
  <si>
    <r>
      <rPr>
        <i/>
        <sz val="10"/>
        <rFont val="Century"/>
        <family val="1"/>
      </rPr>
      <t>h</t>
    </r>
    <r>
      <rPr>
        <vertAlign val="subscript"/>
        <sz val="10"/>
        <rFont val="Century"/>
        <family val="1"/>
      </rPr>
      <t>i</t>
    </r>
    <r>
      <rPr>
        <sz val="10"/>
        <rFont val="Century"/>
        <family val="1"/>
      </rPr>
      <t xml:space="preserve"> = </t>
    </r>
    <phoneticPr fontId="3"/>
  </si>
  <si>
    <r>
      <rPr>
        <i/>
        <sz val="14"/>
        <rFont val="Century"/>
        <family val="1"/>
      </rPr>
      <t>T</t>
    </r>
    <r>
      <rPr>
        <vertAlign val="subscript"/>
        <sz val="14"/>
        <rFont val="Century"/>
        <family val="1"/>
      </rPr>
      <t xml:space="preserve">s </t>
    </r>
    <r>
      <rPr>
        <sz val="10"/>
        <rFont val="ＭＳ Ｐゴシック"/>
        <family val="3"/>
        <charset val="128"/>
      </rPr>
      <t>平均値　</t>
    </r>
    <r>
      <rPr>
        <sz val="10"/>
        <rFont val="Century"/>
        <family val="1"/>
      </rPr>
      <t>=</t>
    </r>
    <rPh sb="3" eb="6">
      <t>ヘイキンチ</t>
    </rPh>
    <phoneticPr fontId="3"/>
  </si>
  <si>
    <t>（min）</t>
    <phoneticPr fontId="3"/>
  </si>
  <si>
    <r>
      <rPr>
        <i/>
        <sz val="10"/>
        <rFont val="Century"/>
        <family val="1"/>
      </rPr>
      <t>P</t>
    </r>
    <r>
      <rPr>
        <vertAlign val="subscript"/>
        <sz val="10"/>
        <rFont val="Century"/>
        <family val="1"/>
      </rPr>
      <t>s</t>
    </r>
    <r>
      <rPr>
        <sz val="10"/>
        <rFont val="ＭＳ Ｐゴシック"/>
        <family val="3"/>
        <charset val="128"/>
      </rPr>
      <t xml:space="preserve"> ：消費電力量[kWh/回]</t>
    </r>
    <rPh sb="14" eb="15">
      <t>カイ</t>
    </rPh>
    <phoneticPr fontId="3"/>
  </si>
  <si>
    <t>(kW)</t>
    <phoneticPr fontId="3"/>
  </si>
  <si>
    <t>(kWh/h)</t>
    <phoneticPr fontId="3"/>
  </si>
  <si>
    <t>(min)</t>
    <phoneticPr fontId="3"/>
  </si>
  <si>
    <t>(kWh)</t>
    <phoneticPr fontId="3"/>
  </si>
  <si>
    <t>（kWh/h）</t>
    <phoneticPr fontId="3"/>
  </si>
  <si>
    <r>
      <rPr>
        <i/>
        <sz val="10"/>
        <rFont val="Century"/>
        <family val="1"/>
      </rPr>
      <t>P</t>
    </r>
    <r>
      <rPr>
        <vertAlign val="subscript"/>
        <sz val="10"/>
        <rFont val="Times New Roman"/>
        <family val="1"/>
      </rPr>
      <t xml:space="preserve">i </t>
    </r>
    <r>
      <rPr>
        <sz val="10"/>
        <rFont val="ＭＳ Ｐゴシック"/>
        <family val="3"/>
        <charset val="128"/>
      </rPr>
      <t>: 消費電力量[kWh]</t>
    </r>
    <rPh sb="9" eb="10">
      <t>リョウ</t>
    </rPh>
    <phoneticPr fontId="3"/>
  </si>
  <si>
    <r>
      <rPr>
        <i/>
        <sz val="10"/>
        <rFont val="Symbol"/>
        <family val="1"/>
        <charset val="2"/>
      </rPr>
      <t>q</t>
    </r>
    <r>
      <rPr>
        <vertAlign val="subscript"/>
        <sz val="10"/>
        <rFont val="Century"/>
        <family val="1"/>
      </rPr>
      <t xml:space="preserve">g </t>
    </r>
    <r>
      <rPr>
        <sz val="10"/>
        <rFont val="Century"/>
        <family val="1"/>
      </rPr>
      <t xml:space="preserve">: </t>
    </r>
    <r>
      <rPr>
        <sz val="10"/>
        <rFont val="ＭＳ Ｐゴシック"/>
        <family val="3"/>
        <charset val="128"/>
      </rPr>
      <t>立上り目標温度[℃]</t>
    </r>
    <rPh sb="5" eb="7">
      <t>タチアガ</t>
    </rPh>
    <phoneticPr fontId="3"/>
  </si>
  <si>
    <r>
      <rPr>
        <i/>
        <sz val="10"/>
        <rFont val="Century"/>
        <family val="1"/>
      </rPr>
      <t>P</t>
    </r>
    <r>
      <rPr>
        <vertAlign val="subscript"/>
        <sz val="10"/>
        <rFont val="Century"/>
        <family val="1"/>
      </rPr>
      <t>s</t>
    </r>
    <r>
      <rPr>
        <sz val="10"/>
        <rFont val="ＭＳ Ｐゴシック"/>
        <family val="3"/>
        <charset val="128"/>
      </rPr>
      <t xml:space="preserve"> ： 消費電力量[kWh/回]</t>
    </r>
    <r>
      <rPr>
        <sz val="11"/>
        <rFont val="ＭＳ Ｐゴシック"/>
        <family val="3"/>
        <charset val="128"/>
      </rPr>
      <t/>
    </r>
    <rPh sb="15" eb="16">
      <t>カイ</t>
    </rPh>
    <phoneticPr fontId="3"/>
  </si>
  <si>
    <r>
      <rPr>
        <i/>
        <sz val="10"/>
        <rFont val="Century"/>
        <family val="1"/>
      </rPr>
      <t>T</t>
    </r>
    <r>
      <rPr>
        <vertAlign val="subscript"/>
        <sz val="10"/>
        <rFont val="Century"/>
        <family val="1"/>
      </rPr>
      <t>s</t>
    </r>
    <r>
      <rPr>
        <sz val="10"/>
        <rFont val="ＭＳ Ｐゴシック"/>
        <family val="3"/>
        <charset val="128"/>
      </rPr>
      <t xml:space="preserve"> ： 立上り性能[min]</t>
    </r>
    <rPh sb="5" eb="7">
      <t>タチアガ</t>
    </rPh>
    <rPh sb="8" eb="10">
      <t>セイノウ</t>
    </rPh>
    <phoneticPr fontId="3"/>
  </si>
  <si>
    <r>
      <rPr>
        <i/>
        <sz val="10"/>
        <rFont val="Century"/>
        <family val="1"/>
      </rPr>
      <t>T</t>
    </r>
    <r>
      <rPr>
        <vertAlign val="subscript"/>
        <sz val="10"/>
        <rFont val="Century"/>
        <family val="1"/>
      </rPr>
      <t xml:space="preserve">i </t>
    </r>
    <r>
      <rPr>
        <sz val="10"/>
        <rFont val="ＭＳ Ｐゴシック"/>
        <family val="3"/>
        <charset val="128"/>
      </rPr>
      <t>: 消費電力量の測定時間[min]</t>
    </r>
    <rPh sb="5" eb="7">
      <t>ショウヒ</t>
    </rPh>
    <rPh sb="7" eb="9">
      <t>デンリョク</t>
    </rPh>
    <rPh sb="9" eb="10">
      <t>リョウ</t>
    </rPh>
    <rPh sb="11" eb="13">
      <t>ソクテイ</t>
    </rPh>
    <rPh sb="13" eb="15">
      <t>ジカン</t>
    </rPh>
    <phoneticPr fontId="3"/>
  </si>
  <si>
    <t>調理時間を想定した日あたり消費電力量を計算する。</t>
    <rPh sb="0" eb="2">
      <t>チョウリ</t>
    </rPh>
    <rPh sb="2" eb="4">
      <t>ジカン</t>
    </rPh>
    <rPh sb="19" eb="21">
      <t>ケイサン</t>
    </rPh>
    <phoneticPr fontId="3"/>
  </si>
  <si>
    <t>試験日</t>
    <rPh sb="0" eb="3">
      <t>シケンビ</t>
    </rPh>
    <phoneticPr fontId="3"/>
  </si>
  <si>
    <t>1回目</t>
    <rPh sb="1" eb="3">
      <t>カイメ</t>
    </rPh>
    <phoneticPr fontId="3"/>
  </si>
  <si>
    <t>(kWh/回)</t>
    <rPh sb="5" eb="6">
      <t>カイ</t>
    </rPh>
    <phoneticPr fontId="3"/>
  </si>
  <si>
    <t>外形寸法(mm)</t>
    <rPh sb="0" eb="2">
      <t>ガイケイ</t>
    </rPh>
    <rPh sb="2" eb="4">
      <t>スンポウ</t>
    </rPh>
    <phoneticPr fontId="3"/>
  </si>
  <si>
    <t>火床寸法(mm)</t>
    <rPh sb="0" eb="1">
      <t>ヒ</t>
    </rPh>
    <rPh sb="1" eb="2">
      <t>ドコ</t>
    </rPh>
    <rPh sb="2" eb="4">
      <t>スンポウ</t>
    </rPh>
    <phoneticPr fontId="3"/>
  </si>
  <si>
    <r>
      <rPr>
        <i/>
        <sz val="10"/>
        <rFont val="Symbol"/>
        <family val="1"/>
        <charset val="2"/>
      </rPr>
      <t>q</t>
    </r>
    <r>
      <rPr>
        <vertAlign val="subscript"/>
        <sz val="10"/>
        <rFont val="Century"/>
        <family val="1"/>
      </rPr>
      <t xml:space="preserve">x </t>
    </r>
    <r>
      <rPr>
        <sz val="10"/>
        <rFont val="ＭＳ Ｐゴシック"/>
        <family val="3"/>
        <charset val="128"/>
      </rPr>
      <t>=</t>
    </r>
    <phoneticPr fontId="3"/>
  </si>
  <si>
    <r>
      <rPr>
        <i/>
        <sz val="10"/>
        <rFont val="Century"/>
        <family val="1"/>
      </rPr>
      <t>T</t>
    </r>
    <r>
      <rPr>
        <vertAlign val="subscript"/>
        <sz val="10"/>
        <rFont val="Century"/>
        <family val="1"/>
      </rPr>
      <t xml:space="preserve">s </t>
    </r>
    <r>
      <rPr>
        <sz val="10"/>
        <rFont val="Century"/>
        <family val="1"/>
      </rPr>
      <t>=</t>
    </r>
    <phoneticPr fontId="3"/>
  </si>
  <si>
    <t>(H)</t>
    <phoneticPr fontId="3"/>
  </si>
  <si>
    <r>
      <rPr>
        <i/>
        <sz val="14"/>
        <rFont val="Symbol"/>
        <family val="1"/>
        <charset val="2"/>
      </rPr>
      <t>q</t>
    </r>
    <r>
      <rPr>
        <vertAlign val="subscript"/>
        <sz val="14"/>
        <rFont val="Century"/>
        <family val="1"/>
      </rPr>
      <t xml:space="preserve">x </t>
    </r>
    <r>
      <rPr>
        <sz val="10"/>
        <rFont val="ＭＳ Ｐゴシック"/>
        <family val="3"/>
        <charset val="128"/>
      </rPr>
      <t>平均値　</t>
    </r>
    <r>
      <rPr>
        <sz val="10"/>
        <rFont val="Century"/>
        <family val="1"/>
      </rPr>
      <t>=</t>
    </r>
    <rPh sb="3" eb="6">
      <t>ヘイキンチ</t>
    </rPh>
    <phoneticPr fontId="3"/>
  </si>
  <si>
    <t>2.熱効率</t>
    <phoneticPr fontId="3"/>
  </si>
  <si>
    <t>3.立上り性能</t>
    <phoneticPr fontId="3"/>
  </si>
  <si>
    <t>4.調理能力</t>
    <phoneticPr fontId="3"/>
  </si>
  <si>
    <r>
      <rPr>
        <i/>
        <sz val="10"/>
        <rFont val="Century"/>
        <family val="1"/>
      </rPr>
      <t>p</t>
    </r>
    <r>
      <rPr>
        <vertAlign val="subscript"/>
        <sz val="10"/>
        <rFont val="Century"/>
        <family val="1"/>
      </rPr>
      <t>x</t>
    </r>
    <r>
      <rPr>
        <sz val="10"/>
        <rFont val="ＭＳ Ｐゴシック"/>
        <family val="3"/>
        <charset val="128"/>
      </rPr>
      <t xml:space="preserve"> =</t>
    </r>
    <phoneticPr fontId="3"/>
  </si>
  <si>
    <r>
      <rPr>
        <i/>
        <sz val="10"/>
        <rFont val="Century"/>
        <family val="1"/>
      </rPr>
      <t>p</t>
    </r>
    <r>
      <rPr>
        <vertAlign val="subscript"/>
        <sz val="10"/>
        <rFont val="Century"/>
        <family val="1"/>
      </rPr>
      <t>r</t>
    </r>
    <r>
      <rPr>
        <sz val="10"/>
        <rFont val="ＭＳ Ｐゴシック"/>
        <family val="3"/>
        <charset val="128"/>
      </rPr>
      <t xml:space="preserve"> ： 定格消費電力[kW]</t>
    </r>
    <phoneticPr fontId="3"/>
  </si>
  <si>
    <r>
      <rPr>
        <i/>
        <sz val="10"/>
        <rFont val="Century"/>
        <family val="1"/>
      </rPr>
      <t>p</t>
    </r>
    <r>
      <rPr>
        <vertAlign val="subscript"/>
        <sz val="10"/>
        <rFont val="Century"/>
        <family val="1"/>
      </rPr>
      <t>r</t>
    </r>
    <r>
      <rPr>
        <sz val="10"/>
        <rFont val="ＭＳ Ｐゴシック"/>
        <family val="3"/>
        <charset val="128"/>
      </rPr>
      <t xml:space="preserve"> =  </t>
    </r>
    <phoneticPr fontId="3"/>
  </si>
  <si>
    <r>
      <rPr>
        <i/>
        <sz val="10"/>
        <rFont val="Century"/>
        <family val="1"/>
      </rPr>
      <t>ε</t>
    </r>
    <r>
      <rPr>
        <vertAlign val="subscript"/>
        <sz val="10"/>
        <rFont val="Century"/>
        <family val="1"/>
      </rPr>
      <t>p</t>
    </r>
    <r>
      <rPr>
        <sz val="10"/>
        <rFont val="ＭＳ Ｐゴシック"/>
        <family val="3"/>
        <charset val="128"/>
      </rPr>
      <t xml:space="preserve"> =</t>
    </r>
    <phoneticPr fontId="3"/>
  </si>
  <si>
    <t>(%)</t>
    <phoneticPr fontId="3"/>
  </si>
  <si>
    <t>最大消費電力測定グラフ</t>
    <rPh sb="0" eb="2">
      <t>サイダイ</t>
    </rPh>
    <rPh sb="2" eb="4">
      <t>ショウヒ</t>
    </rPh>
    <rPh sb="4" eb="6">
      <t>デンリョク</t>
    </rPh>
    <rPh sb="6" eb="8">
      <t>ソクテイ</t>
    </rPh>
    <phoneticPr fontId="3"/>
  </si>
  <si>
    <t>1.定格消費電力</t>
    <rPh sb="2" eb="4">
      <t>テイカク</t>
    </rPh>
    <rPh sb="4" eb="6">
      <t>ショウヒ</t>
    </rPh>
    <rPh sb="6" eb="8">
      <t>デンリョク</t>
    </rPh>
    <phoneticPr fontId="3"/>
  </si>
  <si>
    <t>消費電力の許容差</t>
    <rPh sb="0" eb="2">
      <t>ショウヒ</t>
    </rPh>
    <rPh sb="2" eb="4">
      <t>デンリョク</t>
    </rPh>
    <rPh sb="5" eb="7">
      <t>キョヨウ</t>
    </rPh>
    <rPh sb="7" eb="8">
      <t>サ</t>
    </rPh>
    <phoneticPr fontId="3"/>
  </si>
  <si>
    <r>
      <rPr>
        <i/>
        <sz val="14"/>
        <rFont val="Century"/>
        <family val="1"/>
      </rPr>
      <t>p</t>
    </r>
    <r>
      <rPr>
        <vertAlign val="subscript"/>
        <sz val="14"/>
        <rFont val="Century"/>
        <family val="1"/>
      </rPr>
      <t>r</t>
    </r>
    <phoneticPr fontId="3"/>
  </si>
  <si>
    <t>（ｋW）</t>
    <phoneticPr fontId="3"/>
  </si>
  <si>
    <r>
      <rPr>
        <i/>
        <sz val="10"/>
        <rFont val="Symbol"/>
        <family val="1"/>
        <charset val="2"/>
      </rPr>
      <t>q</t>
    </r>
    <r>
      <rPr>
        <vertAlign val="subscript"/>
        <sz val="10"/>
        <rFont val="Century"/>
        <family val="1"/>
      </rPr>
      <t>x</t>
    </r>
    <r>
      <rPr>
        <sz val="10"/>
        <rFont val="ＭＳ Ｐゴシック"/>
        <family val="3"/>
        <charset val="128"/>
      </rPr>
      <t xml:space="preserve"> ： 赤外線放射体の飽和温度[℃]</t>
    </r>
    <phoneticPr fontId="3"/>
  </si>
  <si>
    <r>
      <rPr>
        <i/>
        <sz val="10"/>
        <rFont val="Symbol"/>
        <family val="1"/>
        <charset val="2"/>
      </rPr>
      <t>q</t>
    </r>
    <r>
      <rPr>
        <vertAlign val="subscript"/>
        <sz val="10"/>
        <rFont val="Century"/>
        <family val="1"/>
      </rPr>
      <t xml:space="preserve">g </t>
    </r>
    <r>
      <rPr>
        <sz val="10"/>
        <rFont val="ＭＳ Ｐゴシック"/>
        <family val="3"/>
        <charset val="128"/>
      </rPr>
      <t>=</t>
    </r>
    <r>
      <rPr>
        <sz val="10"/>
        <rFont val="ＭＳ Ｐゴシック"/>
        <family val="3"/>
        <charset val="128"/>
      </rPr>
      <t xml:space="preserve"> </t>
    </r>
    <phoneticPr fontId="3"/>
  </si>
  <si>
    <r>
      <rPr>
        <i/>
        <sz val="10"/>
        <rFont val="Century"/>
        <family val="1"/>
      </rPr>
      <t>T</t>
    </r>
    <r>
      <rPr>
        <vertAlign val="subscript"/>
        <sz val="10"/>
        <rFont val="Century"/>
        <family val="1"/>
      </rPr>
      <t>s</t>
    </r>
    <r>
      <rPr>
        <sz val="10"/>
        <rFont val="ＭＳ Ｐゴシック"/>
        <family val="3"/>
        <charset val="128"/>
      </rPr>
      <t xml:space="preserve"> =</t>
    </r>
    <phoneticPr fontId="3"/>
  </si>
  <si>
    <r>
      <rPr>
        <i/>
        <sz val="12"/>
        <rFont val="Century"/>
        <family val="1"/>
      </rPr>
      <t>P</t>
    </r>
    <r>
      <rPr>
        <vertAlign val="subscript"/>
        <sz val="12"/>
        <rFont val="Century"/>
        <family val="1"/>
      </rPr>
      <t>s</t>
    </r>
    <r>
      <rPr>
        <sz val="10"/>
        <rFont val="ＭＳ Ｐゴシック"/>
        <family val="3"/>
        <charset val="128"/>
      </rPr>
      <t xml:space="preserve"> = </t>
    </r>
    <phoneticPr fontId="3"/>
  </si>
  <si>
    <r>
      <rPr>
        <i/>
        <sz val="10"/>
        <rFont val="Century"/>
        <family val="1"/>
      </rPr>
      <t>p</t>
    </r>
    <r>
      <rPr>
        <vertAlign val="subscript"/>
        <sz val="10"/>
        <rFont val="Century"/>
        <family val="1"/>
      </rPr>
      <t xml:space="preserve">r </t>
    </r>
    <r>
      <rPr>
        <sz val="10"/>
        <rFont val="ＭＳ Ｐゴシック"/>
        <family val="3"/>
        <charset val="128"/>
      </rPr>
      <t>: 定格消費電力[kW]</t>
    </r>
    <phoneticPr fontId="3"/>
  </si>
  <si>
    <r>
      <rPr>
        <i/>
        <sz val="10"/>
        <rFont val="Century"/>
        <family val="1"/>
      </rPr>
      <t>p</t>
    </r>
    <r>
      <rPr>
        <vertAlign val="subscript"/>
        <sz val="10"/>
        <rFont val="Century"/>
        <family val="1"/>
      </rPr>
      <t>r</t>
    </r>
    <r>
      <rPr>
        <sz val="10"/>
        <rFont val="Century"/>
        <family val="1"/>
      </rPr>
      <t xml:space="preserve"> =  </t>
    </r>
    <phoneticPr fontId="3"/>
  </si>
  <si>
    <t>セールス
ポイント等</t>
    <rPh sb="9" eb="10">
      <t>トウ</t>
    </rPh>
    <phoneticPr fontId="3"/>
  </si>
  <si>
    <t>規定なし</t>
  </si>
  <si>
    <t>ブロイラ、魚焼器、サラマンダ（選択してください）</t>
  </si>
  <si>
    <r>
      <rPr>
        <i/>
        <sz val="10"/>
        <rFont val="Century"/>
        <family val="1"/>
      </rPr>
      <t>ε</t>
    </r>
    <r>
      <rPr>
        <vertAlign val="subscript"/>
        <sz val="10"/>
        <rFont val="Century"/>
        <family val="1"/>
      </rPr>
      <t xml:space="preserve">p </t>
    </r>
    <r>
      <rPr>
        <sz val="10"/>
        <rFont val="ＭＳ Ｐゴシック"/>
        <family val="3"/>
        <charset val="128"/>
      </rPr>
      <t>：</t>
    </r>
    <r>
      <rPr>
        <sz val="10"/>
        <rFont val="Century"/>
        <family val="1"/>
      </rPr>
      <t xml:space="preserve"> </t>
    </r>
    <r>
      <rPr>
        <sz val="10"/>
        <rFont val="ＭＳ Ｐゴシック"/>
        <family val="3"/>
        <charset val="128"/>
      </rPr>
      <t xml:space="preserve">試験機器の最大消費電力と
</t>
    </r>
    <r>
      <rPr>
        <sz val="10"/>
        <rFont val="Century"/>
        <family val="1"/>
      </rPr>
      <t xml:space="preserve">                              </t>
    </r>
    <r>
      <rPr>
        <sz val="10"/>
        <rFont val="ＭＳ Ｐゴシック"/>
        <family val="3"/>
        <charset val="128"/>
      </rPr>
      <t>定格消費電力の差</t>
    </r>
    <rPh sb="10" eb="12">
      <t>サイダイ</t>
    </rPh>
    <rPh sb="12" eb="14">
      <t>ショウヒ</t>
    </rPh>
    <rPh sb="14" eb="16">
      <t>デンリョク</t>
    </rPh>
    <rPh sb="48" eb="50">
      <t>テイカク</t>
    </rPh>
    <rPh sb="50" eb="52">
      <t>ショウヒ</t>
    </rPh>
    <rPh sb="52" eb="53">
      <t>デン</t>
    </rPh>
    <rPh sb="53" eb="54">
      <t>リョク</t>
    </rPh>
    <rPh sb="55" eb="56">
      <t>サ</t>
    </rPh>
    <phoneticPr fontId="3"/>
  </si>
  <si>
    <t>番号</t>
    <rPh sb="0" eb="2">
      <t>バンゴウ</t>
    </rPh>
    <phoneticPr fontId="3"/>
  </si>
  <si>
    <t>④日あたり（時間想定）</t>
    <rPh sb="1" eb="2">
      <t>ニチ</t>
    </rPh>
    <rPh sb="6" eb="8">
      <t>ジカン</t>
    </rPh>
    <rPh sb="8" eb="10">
      <t>ソウテイ</t>
    </rPh>
    <phoneticPr fontId="3"/>
  </si>
  <si>
    <r>
      <rPr>
        <i/>
        <sz val="10"/>
        <rFont val="Symbol"/>
        <family val="1"/>
        <charset val="2"/>
      </rPr>
      <t>q</t>
    </r>
    <r>
      <rPr>
        <vertAlign val="subscript"/>
        <sz val="10"/>
        <rFont val="Century"/>
        <family val="1"/>
      </rPr>
      <t>s</t>
    </r>
    <r>
      <rPr>
        <sz val="10"/>
        <rFont val="ＭＳ Ｐゴシック"/>
        <family val="3"/>
        <charset val="128"/>
      </rPr>
      <t xml:space="preserve"> ： 温度測定点の初温[℃]</t>
    </r>
    <rPh sb="5" eb="7">
      <t>オンド</t>
    </rPh>
    <rPh sb="7" eb="10">
      <t>ソクテイテン</t>
    </rPh>
    <rPh sb="11" eb="12">
      <t>ショ</t>
    </rPh>
    <rPh sb="12" eb="13">
      <t>オン</t>
    </rPh>
    <phoneticPr fontId="3"/>
  </si>
  <si>
    <t>（小数点以下１位）</t>
    <rPh sb="1" eb="4">
      <t>ショウスウテン</t>
    </rPh>
    <rPh sb="4" eb="6">
      <t>イカ</t>
    </rPh>
    <rPh sb="7" eb="8">
      <t>イ</t>
    </rPh>
    <phoneticPr fontId="3"/>
  </si>
  <si>
    <r>
      <rPr>
        <i/>
        <sz val="10"/>
        <rFont val="Symbol"/>
        <family val="1"/>
        <charset val="2"/>
      </rPr>
      <t>q</t>
    </r>
    <r>
      <rPr>
        <vertAlign val="subscript"/>
        <sz val="10"/>
        <rFont val="ＭＳ Ｐ明朝"/>
        <family val="1"/>
        <charset val="128"/>
      </rPr>
      <t>ｓ</t>
    </r>
    <r>
      <rPr>
        <vertAlign val="subscript"/>
        <sz val="10"/>
        <rFont val="Century"/>
        <family val="1"/>
      </rPr>
      <t xml:space="preserve"> </t>
    </r>
    <r>
      <rPr>
        <sz val="10"/>
        <rFont val="ＭＳ Ｐゴシック"/>
        <family val="3"/>
        <charset val="128"/>
      </rPr>
      <t>=</t>
    </r>
    <phoneticPr fontId="3"/>
  </si>
  <si>
    <t>5.消費
　電力量</t>
    <rPh sb="2" eb="4">
      <t>ショウヒ</t>
    </rPh>
    <rPh sb="6" eb="9">
      <t>デンリョクリョウ</t>
    </rPh>
    <phoneticPr fontId="3"/>
  </si>
  <si>
    <t>　④日あたり</t>
    <rPh sb="2" eb="3">
      <t>ニチ</t>
    </rPh>
    <phoneticPr fontId="3"/>
  </si>
  <si>
    <r>
      <rPr>
        <i/>
        <sz val="14"/>
        <rFont val="Cambria"/>
        <family val="1"/>
      </rPr>
      <t>Q</t>
    </r>
    <r>
      <rPr>
        <vertAlign val="subscript"/>
        <sz val="14"/>
        <rFont val="Century"/>
        <family val="1"/>
      </rPr>
      <t>s</t>
    </r>
    <phoneticPr fontId="3"/>
  </si>
  <si>
    <r>
      <rPr>
        <i/>
        <sz val="14"/>
        <rFont val="Cambria"/>
        <family val="1"/>
      </rPr>
      <t>Q</t>
    </r>
    <r>
      <rPr>
        <vertAlign val="subscript"/>
        <sz val="14"/>
        <rFont val="Century"/>
        <family val="1"/>
      </rPr>
      <t>c</t>
    </r>
    <phoneticPr fontId="3"/>
  </si>
  <si>
    <r>
      <rPr>
        <i/>
        <sz val="14"/>
        <rFont val="Cambria"/>
        <family val="1"/>
      </rPr>
      <t>Q</t>
    </r>
    <r>
      <rPr>
        <vertAlign val="subscript"/>
        <sz val="14"/>
        <rFont val="Century"/>
        <family val="1"/>
      </rPr>
      <t>i</t>
    </r>
    <phoneticPr fontId="3"/>
  </si>
  <si>
    <r>
      <rPr>
        <i/>
        <sz val="14"/>
        <rFont val="Cambria"/>
        <family val="1"/>
      </rPr>
      <t>Q</t>
    </r>
    <r>
      <rPr>
        <vertAlign val="subscript"/>
        <sz val="14"/>
        <rFont val="Century"/>
        <family val="1"/>
      </rPr>
      <t>dH</t>
    </r>
    <phoneticPr fontId="3"/>
  </si>
  <si>
    <r>
      <rPr>
        <sz val="10"/>
        <rFont val="ＭＳ Ｐゴシック"/>
        <family val="3"/>
        <charset val="128"/>
      </rPr>
      <t>　試験機器の最大消費電力と定格消費電力の差</t>
    </r>
    <r>
      <rPr>
        <i/>
        <sz val="10"/>
        <rFont val="Century"/>
        <family val="1"/>
      </rPr>
      <t>ε</t>
    </r>
    <r>
      <rPr>
        <vertAlign val="subscript"/>
        <sz val="10"/>
        <rFont val="Century"/>
        <family val="1"/>
      </rPr>
      <t>p</t>
    </r>
    <r>
      <rPr>
        <sz val="10"/>
        <rFont val="Century"/>
        <family val="1"/>
      </rPr>
      <t xml:space="preserve">[%] </t>
    </r>
    <r>
      <rPr>
        <sz val="10"/>
        <rFont val="ＭＳ Ｐゴシック"/>
        <family val="3"/>
        <charset val="128"/>
      </rPr>
      <t>が消費電力の許容差に適合するように、定格消費電力</t>
    </r>
    <r>
      <rPr>
        <i/>
        <sz val="10"/>
        <rFont val="Century"/>
        <family val="1"/>
      </rPr>
      <t>p</t>
    </r>
    <r>
      <rPr>
        <vertAlign val="subscript"/>
        <sz val="10"/>
        <rFont val="Century"/>
        <family val="1"/>
      </rPr>
      <t>r</t>
    </r>
    <r>
      <rPr>
        <sz val="10"/>
        <rFont val="Century"/>
        <family val="1"/>
      </rPr>
      <t xml:space="preserve">[kW] </t>
    </r>
    <r>
      <rPr>
        <sz val="10"/>
        <rFont val="ＭＳ Ｐゴシック"/>
        <family val="3"/>
        <charset val="128"/>
      </rPr>
      <t>を定める。</t>
    </r>
    <phoneticPr fontId="3"/>
  </si>
  <si>
    <r>
      <rPr>
        <sz val="11"/>
        <rFont val="ＭＳ Ｐゴシック"/>
        <family val="3"/>
        <charset val="128"/>
      </rPr>
      <t>試験機器の最大消費電力</t>
    </r>
    <rPh sb="0" eb="2">
      <t>シケン</t>
    </rPh>
    <rPh sb="2" eb="4">
      <t>キキ</t>
    </rPh>
    <rPh sb="5" eb="7">
      <t>サイダイ</t>
    </rPh>
    <rPh sb="7" eb="9">
      <t>ショウヒ</t>
    </rPh>
    <rPh sb="9" eb="11">
      <t>デンリョク</t>
    </rPh>
    <phoneticPr fontId="3"/>
  </si>
  <si>
    <r>
      <rPr>
        <sz val="10"/>
        <rFont val="ＭＳ Ｐゴシック"/>
        <family val="3"/>
        <charset val="128"/>
      </rPr>
      <t>　試験機器を室温になじませた後、最大入力で加熱を始め、または、電気用品の技術上の基準を定める省令の解釈別表第八の平常温度上昇に規定された条件で加熱を始め、消費電力が一定になった時の値を試験機器の最大消費電力</t>
    </r>
    <r>
      <rPr>
        <sz val="10"/>
        <rFont val="Century"/>
        <family val="1"/>
      </rPr>
      <t xml:space="preserve"> </t>
    </r>
    <r>
      <rPr>
        <i/>
        <sz val="10"/>
        <rFont val="Century"/>
        <family val="1"/>
      </rPr>
      <t>p</t>
    </r>
    <r>
      <rPr>
        <vertAlign val="subscript"/>
        <sz val="10"/>
        <rFont val="Century"/>
        <family val="1"/>
      </rPr>
      <t>x</t>
    </r>
    <r>
      <rPr>
        <sz val="10"/>
        <rFont val="Century"/>
        <family val="1"/>
      </rPr>
      <t xml:space="preserve"> [kW] </t>
    </r>
    <r>
      <rPr>
        <sz val="10"/>
        <rFont val="ＭＳ Ｐゴシック"/>
        <family val="3"/>
        <charset val="128"/>
      </rPr>
      <t>とする。ただし、最大消費電力の測定では、回路の切換えまたは発熱体の特性により、消費電力が段階的またはゆるやかに変化する場合には、その最大値とする。</t>
    </r>
    <phoneticPr fontId="3"/>
  </si>
  <si>
    <r>
      <t>　試験機器を室温になじませた後、最大入力で加熱を始め、加熱と同時に、赤外線放射体の表面温度（赤外線放射体の表面温度とは、赤外線放射体</t>
    </r>
    <r>
      <rPr>
        <sz val="10"/>
        <rFont val="Symbol"/>
        <family val="1"/>
        <charset val="2"/>
      </rPr>
      <t>(</t>
    </r>
    <r>
      <rPr>
        <sz val="10"/>
        <rFont val="ＭＳ Ｐゴシック"/>
        <family val="3"/>
        <charset val="128"/>
      </rPr>
      <t>油脂がかかることを防ぐための耐熱ガラスカバーを除く</t>
    </r>
    <r>
      <rPr>
        <sz val="10"/>
        <rFont val="Symbol"/>
        <family val="1"/>
        <charset val="2"/>
      </rPr>
      <t>)</t>
    </r>
    <r>
      <rPr>
        <sz val="10"/>
        <rFont val="ＭＳ Ｐゴシック"/>
        <family val="3"/>
        <charset val="128"/>
      </rPr>
      <t>のうち、加熱する食材に近い部分で、最高温度になると思われる部分を測定する。）および消費電力量の記録を始める（赤外線放射体の表面温度および消費電力量の測定間隔は、</t>
    </r>
    <r>
      <rPr>
        <sz val="10"/>
        <rFont val="Symbol"/>
        <family val="1"/>
        <charset val="2"/>
      </rPr>
      <t>1</t>
    </r>
    <r>
      <rPr>
        <sz val="10"/>
        <rFont val="ＭＳ Ｐゴシック"/>
        <family val="3"/>
        <charset val="128"/>
      </rPr>
      <t>秒以下が望ましい。）。</t>
    </r>
    <r>
      <rPr>
        <sz val="10"/>
        <rFont val="Symbol"/>
        <family val="1"/>
        <charset val="2"/>
      </rPr>
      <t>1</t>
    </r>
    <r>
      <rPr>
        <sz val="10"/>
        <rFont val="ＭＳ Ｐゴシック"/>
        <family val="3"/>
        <charset val="128"/>
      </rPr>
      <t>時間以上加熱し続けたときの赤外線放射体の表面温度を</t>
    </r>
    <r>
      <rPr>
        <sz val="10"/>
        <rFont val="Symbol"/>
        <family val="1"/>
        <charset val="2"/>
      </rPr>
      <t>15</t>
    </r>
    <r>
      <rPr>
        <sz val="10"/>
        <rFont val="ＭＳ Ｐゴシック"/>
        <family val="3"/>
        <charset val="128"/>
      </rPr>
      <t>分以上測定し、赤外線放射体の飽和温度</t>
    </r>
    <r>
      <rPr>
        <i/>
        <sz val="10"/>
        <rFont val="Symbol"/>
        <family val="1"/>
        <charset val="2"/>
      </rPr>
      <t>q</t>
    </r>
    <r>
      <rPr>
        <vertAlign val="subscript"/>
        <sz val="10"/>
        <rFont val="Century"/>
        <family val="1"/>
      </rPr>
      <t>x</t>
    </r>
    <r>
      <rPr>
        <sz val="10"/>
        <rFont val="ＭＳ Ｐゴシック"/>
        <family val="3"/>
        <charset val="128"/>
      </rPr>
      <t xml:space="preserve"> [℃] とする。
　立上り目標温度</t>
    </r>
    <r>
      <rPr>
        <i/>
        <sz val="10"/>
        <rFont val="Symbol"/>
        <family val="1"/>
        <charset val="2"/>
      </rPr>
      <t>q</t>
    </r>
    <r>
      <rPr>
        <vertAlign val="subscript"/>
        <sz val="10"/>
        <rFont val="Century"/>
        <family val="1"/>
      </rPr>
      <t xml:space="preserve">g </t>
    </r>
    <r>
      <rPr>
        <sz val="10"/>
        <rFont val="ＭＳ Ｐゴシック"/>
        <family val="3"/>
        <charset val="128"/>
      </rPr>
      <t>[℃]は、赤外線放射体の飽和温度</t>
    </r>
    <r>
      <rPr>
        <i/>
        <sz val="10"/>
        <rFont val="Symbol"/>
        <family val="1"/>
        <charset val="2"/>
      </rPr>
      <t>q</t>
    </r>
    <r>
      <rPr>
        <vertAlign val="subscript"/>
        <sz val="10"/>
        <rFont val="Century"/>
        <family val="1"/>
      </rPr>
      <t>x</t>
    </r>
    <r>
      <rPr>
        <sz val="10"/>
        <rFont val="ＭＳ Ｐゴシック"/>
        <family val="3"/>
        <charset val="128"/>
      </rPr>
      <t xml:space="preserve"> [℃]の測定終了後に、次式で計算される。立上り性能</t>
    </r>
    <r>
      <rPr>
        <i/>
        <sz val="10"/>
        <rFont val="Century"/>
        <family val="1"/>
      </rPr>
      <t>T</t>
    </r>
    <r>
      <rPr>
        <vertAlign val="subscript"/>
        <sz val="10"/>
        <rFont val="Century"/>
        <family val="1"/>
      </rPr>
      <t xml:space="preserve">s </t>
    </r>
    <r>
      <rPr>
        <sz val="10"/>
        <rFont val="Century"/>
        <family val="1"/>
      </rPr>
      <t xml:space="preserve">[min] </t>
    </r>
    <r>
      <rPr>
        <sz val="10"/>
        <rFont val="ＭＳ Ｐゴシック"/>
        <family val="3"/>
        <charset val="128"/>
      </rPr>
      <t>は、測定データを遡って、加熱を始めてから、立上り目標温度</t>
    </r>
    <r>
      <rPr>
        <i/>
        <sz val="10"/>
        <rFont val="Symbol"/>
        <family val="1"/>
        <charset val="2"/>
      </rPr>
      <t>q</t>
    </r>
    <r>
      <rPr>
        <vertAlign val="subscript"/>
        <sz val="10"/>
        <rFont val="Century"/>
        <family val="1"/>
      </rPr>
      <t>g</t>
    </r>
    <r>
      <rPr>
        <sz val="10"/>
        <rFont val="ＭＳ Ｐゴシック"/>
        <family val="3"/>
        <charset val="128"/>
      </rPr>
      <t xml:space="preserve"> [℃]に達した時間とする。消費電力量</t>
    </r>
    <r>
      <rPr>
        <i/>
        <sz val="10"/>
        <rFont val="Century"/>
        <family val="1"/>
      </rPr>
      <t>P</t>
    </r>
    <r>
      <rPr>
        <vertAlign val="subscript"/>
        <sz val="10"/>
        <rFont val="Century"/>
        <family val="1"/>
      </rPr>
      <t>s</t>
    </r>
    <r>
      <rPr>
        <sz val="10"/>
        <rFont val="Century"/>
        <family val="1"/>
      </rPr>
      <t xml:space="preserve"> [kWh/</t>
    </r>
    <r>
      <rPr>
        <sz val="10"/>
        <rFont val="ＭＳ Ｐゴシック"/>
        <family val="3"/>
        <charset val="128"/>
      </rPr>
      <t>回</t>
    </r>
    <r>
      <rPr>
        <sz val="10"/>
        <rFont val="Century"/>
        <family val="1"/>
      </rPr>
      <t>]</t>
    </r>
    <r>
      <rPr>
        <sz val="10"/>
        <rFont val="ＭＳ Ｐゴシック"/>
        <family val="3"/>
        <charset val="128"/>
      </rPr>
      <t>は、この間の測定データを遡って計算する。
　待機状態は、立上り目標温度</t>
    </r>
    <r>
      <rPr>
        <i/>
        <sz val="10"/>
        <rFont val="Symbol"/>
        <family val="1"/>
        <charset val="2"/>
      </rPr>
      <t>q</t>
    </r>
    <r>
      <rPr>
        <vertAlign val="subscript"/>
        <sz val="10"/>
        <rFont val="Century"/>
        <family val="1"/>
      </rPr>
      <t xml:space="preserve">g </t>
    </r>
    <r>
      <rPr>
        <sz val="10"/>
        <rFont val="ＭＳ Ｐゴシック"/>
        <family val="3"/>
        <charset val="128"/>
      </rPr>
      <t>[℃] に</t>
    </r>
    <r>
      <rPr>
        <sz val="10"/>
        <rFont val="Century"/>
        <family val="1"/>
      </rPr>
      <t>3</t>
    </r>
    <r>
      <rPr>
        <sz val="10"/>
        <rFont val="ＭＳ Ｐゴシック"/>
        <family val="3"/>
        <charset val="128"/>
      </rPr>
      <t>分以内で到達できる状態とする。</t>
    </r>
    <rPh sb="284" eb="285">
      <t>ツギ</t>
    </rPh>
    <phoneticPr fontId="3"/>
  </si>
  <si>
    <r>
      <rPr>
        <i/>
        <sz val="10"/>
        <rFont val="Cambria"/>
        <family val="1"/>
      </rPr>
      <t>Q</t>
    </r>
    <r>
      <rPr>
        <vertAlign val="subscript"/>
        <sz val="10"/>
        <rFont val="Century"/>
        <family val="1"/>
      </rPr>
      <t xml:space="preserve">s  </t>
    </r>
    <r>
      <rPr>
        <sz val="10"/>
        <rFont val="Century"/>
        <family val="1"/>
      </rPr>
      <t xml:space="preserve">=  </t>
    </r>
    <phoneticPr fontId="3"/>
  </si>
  <si>
    <r>
      <rPr>
        <i/>
        <sz val="14"/>
        <rFont val="Cambria"/>
        <family val="1"/>
      </rPr>
      <t>Q</t>
    </r>
    <r>
      <rPr>
        <vertAlign val="subscript"/>
        <sz val="14"/>
        <rFont val="Century"/>
        <family val="1"/>
      </rPr>
      <t>s</t>
    </r>
    <r>
      <rPr>
        <vertAlign val="subscript"/>
        <sz val="10"/>
        <rFont val="Century"/>
        <family val="1"/>
      </rPr>
      <t xml:space="preserve">  </t>
    </r>
    <r>
      <rPr>
        <sz val="10"/>
        <rFont val="ＭＳ Ｐゴシック"/>
        <family val="3"/>
        <charset val="128"/>
      </rPr>
      <t>平均値</t>
    </r>
    <r>
      <rPr>
        <sz val="10"/>
        <rFont val="Century"/>
        <family val="1"/>
      </rPr>
      <t xml:space="preserve">=  </t>
    </r>
    <rPh sb="4" eb="7">
      <t>ヘイキンチ</t>
    </rPh>
    <phoneticPr fontId="3"/>
  </si>
  <si>
    <r>
      <rPr>
        <i/>
        <sz val="10"/>
        <rFont val="Cambria"/>
        <family val="1"/>
      </rPr>
      <t>Q</t>
    </r>
    <r>
      <rPr>
        <vertAlign val="subscript"/>
        <sz val="10"/>
        <rFont val="Century"/>
        <family val="1"/>
      </rPr>
      <t xml:space="preserve">s </t>
    </r>
    <r>
      <rPr>
        <sz val="10"/>
        <rFont val="ＭＳ Ｐゴシック"/>
        <family val="3"/>
        <charset val="128"/>
      </rPr>
      <t>: 立上り時消費電力量[kWh/回]</t>
    </r>
    <rPh sb="5" eb="7">
      <t>タチアガ</t>
    </rPh>
    <rPh sb="19" eb="20">
      <t>カイ</t>
    </rPh>
    <phoneticPr fontId="3"/>
  </si>
  <si>
    <r>
      <rPr>
        <i/>
        <sz val="14"/>
        <rFont val="Cambria"/>
        <family val="1"/>
      </rPr>
      <t>Q</t>
    </r>
    <r>
      <rPr>
        <vertAlign val="subscript"/>
        <sz val="14"/>
        <rFont val="Century"/>
        <family val="1"/>
      </rPr>
      <t>c</t>
    </r>
    <r>
      <rPr>
        <sz val="10"/>
        <rFont val="Century"/>
        <family val="1"/>
      </rPr>
      <t xml:space="preserve"> = </t>
    </r>
    <phoneticPr fontId="3"/>
  </si>
  <si>
    <r>
      <rPr>
        <i/>
        <sz val="10"/>
        <rFont val="Cambria"/>
        <family val="1"/>
      </rPr>
      <t>Q</t>
    </r>
    <r>
      <rPr>
        <vertAlign val="subscript"/>
        <sz val="10"/>
        <rFont val="Century"/>
        <family val="1"/>
      </rPr>
      <t xml:space="preserve">c </t>
    </r>
    <r>
      <rPr>
        <sz val="10"/>
        <rFont val="ＭＳ Ｐゴシック"/>
        <family val="3"/>
        <charset val="128"/>
      </rPr>
      <t>: 調理時消費電力量[kWh/h]</t>
    </r>
    <phoneticPr fontId="3"/>
  </si>
  <si>
    <r>
      <rPr>
        <i/>
        <sz val="10"/>
        <rFont val="Cambria"/>
        <family val="1"/>
      </rPr>
      <t>Q</t>
    </r>
    <r>
      <rPr>
        <vertAlign val="subscript"/>
        <sz val="10"/>
        <rFont val="Century"/>
        <family val="1"/>
      </rPr>
      <t>i</t>
    </r>
    <r>
      <rPr>
        <sz val="10"/>
        <rFont val="ＭＳ Ｐゴシック"/>
        <family val="3"/>
        <charset val="128"/>
      </rPr>
      <t xml:space="preserve"> : 待機時消費電力量[kWh/h]</t>
    </r>
    <phoneticPr fontId="3"/>
  </si>
  <si>
    <r>
      <rPr>
        <i/>
        <sz val="14"/>
        <rFont val="Cambria"/>
        <family val="1"/>
      </rPr>
      <t>Q</t>
    </r>
    <r>
      <rPr>
        <vertAlign val="subscript"/>
        <sz val="14"/>
        <rFont val="Century"/>
        <family val="1"/>
      </rPr>
      <t>i</t>
    </r>
    <r>
      <rPr>
        <sz val="10"/>
        <rFont val="Century"/>
        <family val="1"/>
      </rPr>
      <t xml:space="preserve"> </t>
    </r>
    <r>
      <rPr>
        <sz val="10"/>
        <rFont val="ＭＳ Ｐゴシック"/>
        <family val="3"/>
        <charset val="128"/>
      </rPr>
      <t>平均値</t>
    </r>
    <r>
      <rPr>
        <sz val="10"/>
        <rFont val="Century"/>
        <family val="1"/>
      </rPr>
      <t xml:space="preserve">= </t>
    </r>
    <rPh sb="3" eb="6">
      <t>ヘイキンチ</t>
    </rPh>
    <phoneticPr fontId="3"/>
  </si>
  <si>
    <r>
      <rPr>
        <i/>
        <sz val="10"/>
        <rFont val="Cambria"/>
        <family val="1"/>
      </rPr>
      <t>Q</t>
    </r>
    <r>
      <rPr>
        <vertAlign val="subscript"/>
        <sz val="10"/>
        <rFont val="Cambria"/>
        <family val="1"/>
      </rPr>
      <t>i</t>
    </r>
    <r>
      <rPr>
        <sz val="10"/>
        <rFont val="Century"/>
        <family val="1"/>
      </rPr>
      <t xml:space="preserve"> = </t>
    </r>
    <phoneticPr fontId="3"/>
  </si>
  <si>
    <r>
      <rPr>
        <i/>
        <sz val="10"/>
        <rFont val="Cambria"/>
        <family val="1"/>
      </rPr>
      <t>Q</t>
    </r>
    <r>
      <rPr>
        <vertAlign val="subscript"/>
        <sz val="10"/>
        <rFont val="Century"/>
        <family val="1"/>
      </rPr>
      <t xml:space="preserve">s </t>
    </r>
    <r>
      <rPr>
        <sz val="10"/>
        <rFont val="ＭＳ Ｐゴシック"/>
        <family val="3"/>
        <charset val="128"/>
      </rPr>
      <t>: 立上り時消費電力量[kWh/回]</t>
    </r>
    <rPh sb="5" eb="7">
      <t>タチアガ</t>
    </rPh>
    <rPh sb="8" eb="9">
      <t>ジ</t>
    </rPh>
    <rPh sb="9" eb="11">
      <t>ショウヒ</t>
    </rPh>
    <rPh sb="11" eb="13">
      <t>デンリョク</t>
    </rPh>
    <rPh sb="13" eb="14">
      <t>リョウ</t>
    </rPh>
    <rPh sb="19" eb="20">
      <t>カイ</t>
    </rPh>
    <phoneticPr fontId="3"/>
  </si>
  <si>
    <r>
      <rPr>
        <i/>
        <sz val="10"/>
        <rFont val="Cambria"/>
        <family val="1"/>
      </rPr>
      <t>Q</t>
    </r>
    <r>
      <rPr>
        <vertAlign val="subscript"/>
        <sz val="10"/>
        <rFont val="Century"/>
        <family val="1"/>
      </rPr>
      <t xml:space="preserve">c </t>
    </r>
    <r>
      <rPr>
        <sz val="10"/>
        <rFont val="ＭＳ Ｐゴシック"/>
        <family val="3"/>
        <charset val="128"/>
      </rPr>
      <t>: 調理時消費電力量[kWh/h]</t>
    </r>
    <phoneticPr fontId="3"/>
  </si>
  <si>
    <r>
      <rPr>
        <i/>
        <sz val="10"/>
        <rFont val="Cambria"/>
        <family val="1"/>
      </rPr>
      <t>Q</t>
    </r>
    <r>
      <rPr>
        <vertAlign val="subscript"/>
        <sz val="10"/>
        <rFont val="Century"/>
        <family val="1"/>
      </rPr>
      <t xml:space="preserve">i </t>
    </r>
    <r>
      <rPr>
        <sz val="10"/>
        <rFont val="ＭＳ Ｐゴシック"/>
        <family val="3"/>
        <charset val="128"/>
      </rPr>
      <t>: 待機時消費電力量[kWh/h]</t>
    </r>
    <rPh sb="5" eb="7">
      <t>タイキ</t>
    </rPh>
    <rPh sb="7" eb="8">
      <t>ジ</t>
    </rPh>
    <rPh sb="8" eb="10">
      <t>ショウヒ</t>
    </rPh>
    <rPh sb="10" eb="12">
      <t>デンリョク</t>
    </rPh>
    <rPh sb="12" eb="13">
      <t>リョウ</t>
    </rPh>
    <phoneticPr fontId="3"/>
  </si>
  <si>
    <r>
      <rPr>
        <i/>
        <sz val="10"/>
        <rFont val="Cambria"/>
        <family val="1"/>
      </rPr>
      <t>Q</t>
    </r>
    <r>
      <rPr>
        <vertAlign val="subscript"/>
        <sz val="10"/>
        <rFont val="Century"/>
        <family val="1"/>
      </rPr>
      <t xml:space="preserve">dH </t>
    </r>
    <r>
      <rPr>
        <sz val="10"/>
        <rFont val="ＭＳ Ｐゴシック"/>
        <family val="3"/>
        <charset val="128"/>
      </rPr>
      <t>: 日あたり消費電力量（時間想定）[kWh/日]</t>
    </r>
    <rPh sb="16" eb="18">
      <t>ジカン</t>
    </rPh>
    <phoneticPr fontId="3"/>
  </si>
  <si>
    <r>
      <rPr>
        <i/>
        <sz val="10"/>
        <rFont val="Cambria"/>
        <family val="1"/>
      </rPr>
      <t>Q</t>
    </r>
    <r>
      <rPr>
        <vertAlign val="subscript"/>
        <sz val="10"/>
        <rFont val="Century"/>
        <family val="1"/>
      </rPr>
      <t xml:space="preserve">s </t>
    </r>
    <r>
      <rPr>
        <sz val="10"/>
        <rFont val="Century"/>
        <family val="1"/>
      </rPr>
      <t xml:space="preserve">=  </t>
    </r>
    <phoneticPr fontId="3"/>
  </si>
  <si>
    <r>
      <rPr>
        <i/>
        <sz val="10"/>
        <rFont val="Cambria"/>
        <family val="1"/>
      </rPr>
      <t>Q</t>
    </r>
    <r>
      <rPr>
        <vertAlign val="subscript"/>
        <sz val="10"/>
        <rFont val="Century"/>
        <family val="1"/>
      </rPr>
      <t>c</t>
    </r>
    <r>
      <rPr>
        <sz val="10"/>
        <rFont val="Century"/>
        <family val="1"/>
      </rPr>
      <t xml:space="preserve"> =</t>
    </r>
    <phoneticPr fontId="3"/>
  </si>
  <si>
    <r>
      <rPr>
        <i/>
        <sz val="10"/>
        <rFont val="Cambria"/>
        <family val="1"/>
      </rPr>
      <t>Q</t>
    </r>
    <r>
      <rPr>
        <vertAlign val="subscript"/>
        <sz val="10"/>
        <rFont val="Century"/>
        <family val="1"/>
      </rPr>
      <t>i</t>
    </r>
    <r>
      <rPr>
        <sz val="10"/>
        <rFont val="Century"/>
        <family val="1"/>
      </rPr>
      <t xml:space="preserve"> = </t>
    </r>
    <phoneticPr fontId="3"/>
  </si>
  <si>
    <r>
      <rPr>
        <i/>
        <sz val="10"/>
        <rFont val="Cambria"/>
        <family val="1"/>
      </rPr>
      <t>n</t>
    </r>
    <r>
      <rPr>
        <vertAlign val="subscript"/>
        <sz val="10"/>
        <rFont val="Century"/>
        <family val="1"/>
      </rPr>
      <t>s</t>
    </r>
    <r>
      <rPr>
        <sz val="10"/>
        <rFont val="Century"/>
        <family val="1"/>
      </rPr>
      <t xml:space="preserve"> = </t>
    </r>
    <phoneticPr fontId="3"/>
  </si>
  <si>
    <r>
      <rPr>
        <i/>
        <sz val="14"/>
        <rFont val="Cambria"/>
        <family val="1"/>
      </rPr>
      <t>Q</t>
    </r>
    <r>
      <rPr>
        <vertAlign val="subscript"/>
        <sz val="14"/>
        <rFont val="Century"/>
        <family val="1"/>
      </rPr>
      <t>dH</t>
    </r>
    <r>
      <rPr>
        <sz val="14"/>
        <rFont val="Century"/>
        <family val="1"/>
      </rPr>
      <t xml:space="preserve"> </t>
    </r>
    <r>
      <rPr>
        <sz val="10"/>
        <rFont val="ＭＳ Ｐ明朝"/>
        <family val="1"/>
        <charset val="128"/>
      </rPr>
      <t>＝</t>
    </r>
    <phoneticPr fontId="3"/>
  </si>
  <si>
    <r>
      <rPr>
        <i/>
        <sz val="10"/>
        <rFont val="Century"/>
        <family val="1"/>
      </rPr>
      <t>h</t>
    </r>
    <r>
      <rPr>
        <vertAlign val="subscript"/>
        <sz val="10"/>
        <rFont val="Century"/>
        <family val="1"/>
      </rPr>
      <t xml:space="preserve">c </t>
    </r>
    <r>
      <rPr>
        <sz val="10"/>
        <rFont val="ＭＳ Ｐゴシック"/>
        <family val="3"/>
        <charset val="128"/>
      </rPr>
      <t>: 調理時間[h/日] 　標準値は</t>
    </r>
    <r>
      <rPr>
        <sz val="10"/>
        <rFont val="Century"/>
        <family val="1"/>
      </rPr>
      <t>5</t>
    </r>
    <r>
      <rPr>
        <sz val="10"/>
        <rFont val="ＭＳ Ｐゴシック"/>
        <family val="3"/>
        <charset val="128"/>
      </rPr>
      <t>h/日</t>
    </r>
    <phoneticPr fontId="3"/>
  </si>
  <si>
    <r>
      <rPr>
        <i/>
        <sz val="10"/>
        <rFont val="Century"/>
        <family val="1"/>
      </rPr>
      <t>h</t>
    </r>
    <r>
      <rPr>
        <vertAlign val="subscript"/>
        <sz val="10"/>
        <rFont val="Century"/>
        <family val="1"/>
      </rPr>
      <t xml:space="preserve">i </t>
    </r>
    <r>
      <rPr>
        <sz val="10"/>
        <rFont val="ＭＳ Ｐゴシック"/>
        <family val="3"/>
        <charset val="128"/>
      </rPr>
      <t>: 待機時間[h/日] 　標準値は</t>
    </r>
    <r>
      <rPr>
        <sz val="10"/>
        <rFont val="Century"/>
        <family val="1"/>
      </rPr>
      <t>2</t>
    </r>
    <r>
      <rPr>
        <sz val="10"/>
        <rFont val="ＭＳ Ｐゴシック"/>
        <family val="3"/>
        <charset val="128"/>
      </rPr>
      <t>h/日</t>
    </r>
    <rPh sb="5" eb="7">
      <t>タイキ</t>
    </rPh>
    <phoneticPr fontId="3"/>
  </si>
  <si>
    <r>
      <rPr>
        <i/>
        <sz val="10"/>
        <rFont val="Cambria"/>
        <family val="1"/>
      </rPr>
      <t>n</t>
    </r>
    <r>
      <rPr>
        <vertAlign val="subscript"/>
        <sz val="10"/>
        <rFont val="Century"/>
        <family val="1"/>
      </rPr>
      <t>s</t>
    </r>
    <r>
      <rPr>
        <sz val="10"/>
        <rFont val="ＭＳ Ｐゴシック"/>
        <family val="3"/>
        <charset val="128"/>
      </rPr>
      <t xml:space="preserve"> ：立上り回数[回/日]　標準値は</t>
    </r>
    <r>
      <rPr>
        <sz val="10"/>
        <rFont val="Century"/>
        <family val="1"/>
      </rPr>
      <t>12</t>
    </r>
    <r>
      <rPr>
        <sz val="10"/>
        <rFont val="ＭＳ Ｐゴシック"/>
        <family val="3"/>
        <charset val="128"/>
      </rPr>
      <t>回/日</t>
    </r>
    <rPh sb="4" eb="6">
      <t>タチアガ</t>
    </rPh>
    <rPh sb="7" eb="9">
      <t>カイスウ</t>
    </rPh>
    <rPh sb="10" eb="11">
      <t>カイ</t>
    </rPh>
    <rPh sb="12" eb="13">
      <t>ニチ</t>
    </rPh>
    <rPh sb="15" eb="18">
      <t>ヒョウジュンチ</t>
    </rPh>
    <rPh sb="21" eb="22">
      <t>カイ</t>
    </rPh>
    <rPh sb="23" eb="24">
      <t>ニチ</t>
    </rPh>
    <phoneticPr fontId="3"/>
  </si>
  <si>
    <r>
      <rPr>
        <i/>
        <sz val="10"/>
        <rFont val="Century"/>
        <family val="1"/>
      </rPr>
      <t>p</t>
    </r>
    <r>
      <rPr>
        <vertAlign val="subscript"/>
        <sz val="10"/>
        <rFont val="Century"/>
        <family val="1"/>
      </rPr>
      <t>x</t>
    </r>
    <r>
      <rPr>
        <sz val="10"/>
        <rFont val="ＭＳ Ｐゴシック"/>
        <family val="3"/>
        <charset val="128"/>
      </rPr>
      <t xml:space="preserve"> ： 試験機器の最大消費電力[kW]</t>
    </r>
    <rPh sb="10" eb="12">
      <t>サイダイ</t>
    </rPh>
    <rPh sb="12" eb="14">
      <t>ショウヒ</t>
    </rPh>
    <rPh sb="14" eb="16">
      <t>デンリョク</t>
    </rPh>
    <phoneticPr fontId="3"/>
  </si>
  <si>
    <r>
      <t xml:space="preserve">1 </t>
    </r>
    <r>
      <rPr>
        <sz val="10"/>
        <rFont val="ＭＳ Ｐゴシック"/>
        <family val="3"/>
        <charset val="128"/>
      </rPr>
      <t>回目</t>
    </r>
    <rPh sb="2" eb="4">
      <t>カイメ</t>
    </rPh>
    <phoneticPr fontId="3"/>
  </si>
  <si>
    <r>
      <t xml:space="preserve">2 </t>
    </r>
    <r>
      <rPr>
        <sz val="10"/>
        <rFont val="ＭＳ Ｐゴシック"/>
        <family val="3"/>
        <charset val="128"/>
      </rPr>
      <t>回目</t>
    </r>
    <rPh sb="2" eb="4">
      <t>カイメ</t>
    </rPh>
    <phoneticPr fontId="3"/>
  </si>
  <si>
    <t>業務用厨房熱機器等性能測定結果　【電気機器】</t>
    <rPh sb="0" eb="3">
      <t>ギョウムヨウ</t>
    </rPh>
    <rPh sb="3" eb="5">
      <t>チュウボウ</t>
    </rPh>
    <rPh sb="5" eb="6">
      <t>ネツ</t>
    </rPh>
    <rPh sb="6" eb="8">
      <t>キキ</t>
    </rPh>
    <rPh sb="8" eb="9">
      <t>トウ</t>
    </rPh>
    <rPh sb="9" eb="11">
      <t>セイノウ</t>
    </rPh>
    <rPh sb="11" eb="13">
      <t>ソクテイ</t>
    </rPh>
    <rPh sb="13" eb="15">
      <t>ケッカ</t>
    </rPh>
    <phoneticPr fontId="3"/>
  </si>
  <si>
    <t>性能測定
結　果</t>
    <rPh sb="0" eb="2">
      <t>セイノウ</t>
    </rPh>
    <rPh sb="2" eb="4">
      <t>ソクテイ</t>
    </rPh>
    <rPh sb="5" eb="6">
      <t>ケツ</t>
    </rPh>
    <rPh sb="7" eb="8">
      <t>カ</t>
    </rPh>
    <phoneticPr fontId="3"/>
  </si>
  <si>
    <t>品　目</t>
    <rPh sb="0" eb="1">
      <t>シナ</t>
    </rPh>
    <rPh sb="2" eb="3">
      <t>メ</t>
    </rPh>
    <phoneticPr fontId="3"/>
  </si>
  <si>
    <r>
      <t>立上り性能</t>
    </r>
    <r>
      <rPr>
        <i/>
        <sz val="10"/>
        <rFont val="Century"/>
        <family val="1"/>
      </rPr>
      <t>T</t>
    </r>
    <r>
      <rPr>
        <vertAlign val="subscript"/>
        <sz val="10"/>
        <rFont val="Century"/>
        <family val="1"/>
      </rPr>
      <t>s</t>
    </r>
    <r>
      <rPr>
        <sz val="10"/>
        <rFont val="ＭＳ Ｐゴシック"/>
        <family val="3"/>
        <charset val="128"/>
      </rPr>
      <t xml:space="preserve"> が</t>
    </r>
    <r>
      <rPr>
        <sz val="10"/>
        <rFont val="Century"/>
        <family val="1"/>
      </rPr>
      <t>3</t>
    </r>
    <r>
      <rPr>
        <sz val="10"/>
        <rFont val="ＭＳ Ｐゴシック"/>
        <family val="3"/>
        <charset val="128"/>
      </rPr>
      <t>分以内の場合には、待機時消費電力量</t>
    </r>
    <r>
      <rPr>
        <i/>
        <sz val="10"/>
        <rFont val="Century"/>
        <family val="1"/>
      </rPr>
      <t>Q</t>
    </r>
    <r>
      <rPr>
        <vertAlign val="subscript"/>
        <sz val="10"/>
        <rFont val="Century"/>
        <family val="1"/>
      </rPr>
      <t>i</t>
    </r>
    <r>
      <rPr>
        <sz val="10"/>
        <rFont val="ＭＳ Ｐゴシック"/>
        <family val="3"/>
        <charset val="128"/>
      </rPr>
      <t xml:space="preserve"> は</t>
    </r>
    <r>
      <rPr>
        <sz val="10"/>
        <rFont val="Century"/>
        <family val="1"/>
      </rPr>
      <t>0</t>
    </r>
    <r>
      <rPr>
        <sz val="10"/>
        <rFont val="ＭＳ Ｐゴシック"/>
        <family val="3"/>
        <charset val="128"/>
      </rPr>
      <t>kWh/h とみなす。</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</si>
</sst>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_ "/>
    <numFmt numFmtId="177" formatCode="0.000_ "/>
    <numFmt numFmtId="178" formatCode="0.0_ "/>
    <numFmt numFmtId="179" formatCode="0_ "/>
    <numFmt numFmtId="180" formatCode="yyyy&quot;年&quot;m&quot;月&quot;d&quot;日&quot;;@"/>
    <numFmt numFmtId="181" formatCode="yyyy/m/d;@"/>
    <numFmt numFmtId="182" formatCode="0.0%"/>
    <numFmt numFmtId="183" formatCode="0_);[Red]\(0\)"/>
    <numFmt numFmtId="184" formatCode="General\(\℃\)"/>
    <numFmt numFmtId="185" formatCode="0.000_);[Red]\(0.000\)"/>
    <numFmt numFmtId="186" formatCode="\+#.0;\-#.0;0"/>
    <numFmt numFmtId="187" formatCode="\+#&quot;%&quot;;\-#&quot;%&quot;;0"/>
    <numFmt numFmtId="188" formatCode="\+#&quot;％、&quot;;\-#&quot;％、&quot;;0"/>
    <numFmt numFmtId="189" formatCode="\+#&quot;％&quot;;\-#&quot;％&quot;;0"/>
    <numFmt numFmtId="190" formatCode="\+#&quot;%､&quot;;\-#&quot;%&quot;;0"/>
    <numFmt numFmtId="191" formatCode="&quot;＝&quot;\+#&quot;％、&quot;;\-#&quot;％、&quot;;0"/>
  </numFmts>
  <fonts count="4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b/>
      <sz val="10"/>
      <name val="ＭＳ Ｐゴシック"/>
      <family val="3"/>
      <charset val="128"/>
    </font>
    <font>
      <sz val="12"/>
      <name val="ＭＳ Ｐゴシック"/>
      <family val="3"/>
      <charset val="128"/>
    </font>
    <font>
      <sz val="8"/>
      <color indexed="10"/>
      <name val="ＭＳ Ｐゴシック"/>
      <family val="3"/>
      <charset val="128"/>
    </font>
    <font>
      <sz val="8"/>
      <name val="ＭＳ Ｐゴシック"/>
      <family val="3"/>
      <charset val="128"/>
    </font>
    <font>
      <sz val="11"/>
      <name val="ＭＳ Ｐゴシック"/>
      <family val="3"/>
      <charset val="128"/>
    </font>
    <font>
      <b/>
      <sz val="11"/>
      <color indexed="9"/>
      <name val="ＭＳ Ｐゴシック"/>
      <family val="3"/>
      <charset val="128"/>
    </font>
    <font>
      <b/>
      <sz val="12"/>
      <name val="ＭＳ Ｐゴシック"/>
      <family val="3"/>
      <charset val="128"/>
    </font>
    <font>
      <i/>
      <sz val="14"/>
      <name val="Century"/>
      <family val="1"/>
    </font>
    <font>
      <sz val="10"/>
      <name val="Century"/>
      <family val="1"/>
    </font>
    <font>
      <i/>
      <sz val="10"/>
      <name val="Century"/>
      <family val="1"/>
    </font>
    <font>
      <sz val="14"/>
      <name val="Times New Roman"/>
      <family val="1"/>
    </font>
    <font>
      <sz val="9"/>
      <name val="ＭＳ Ｐゴシック"/>
      <family val="3"/>
      <charset val="128"/>
    </font>
    <font>
      <i/>
      <sz val="16"/>
      <name val="Times New Roman"/>
      <family val="1"/>
    </font>
    <font>
      <vertAlign val="subscript"/>
      <sz val="14"/>
      <name val="Century"/>
      <family val="1"/>
    </font>
    <font>
      <sz val="14"/>
      <name val="Century"/>
      <family val="1"/>
    </font>
    <font>
      <vertAlign val="subscript"/>
      <sz val="10"/>
      <name val="Century"/>
      <family val="1"/>
    </font>
    <font>
      <vertAlign val="subscript"/>
      <sz val="10"/>
      <name val="Times New Roman"/>
      <family val="1"/>
    </font>
    <font>
      <i/>
      <sz val="10"/>
      <name val="Symbol"/>
      <family val="1"/>
      <charset val="2"/>
    </font>
    <font>
      <i/>
      <sz val="14"/>
      <name val="Symbol"/>
      <family val="1"/>
      <charset val="2"/>
    </font>
    <font>
      <i/>
      <sz val="10"/>
      <name val="ＭＳ Ｐゴシック"/>
      <family val="3"/>
      <charset val="128"/>
    </font>
    <font>
      <vertAlign val="subscript"/>
      <sz val="10"/>
      <name val="ＭＳ Ｐ明朝"/>
      <family val="1"/>
      <charset val="128"/>
    </font>
    <font>
      <sz val="10"/>
      <name val="ＭＳ Ｐ明朝"/>
      <family val="1"/>
      <charset val="128"/>
    </font>
    <font>
      <sz val="9"/>
      <color indexed="10"/>
      <name val="ＭＳ Ｐゴシック"/>
      <family val="3"/>
      <charset val="128"/>
    </font>
    <font>
      <sz val="7"/>
      <name val="ＭＳ Ｐゴシック"/>
      <family val="3"/>
      <charset val="128"/>
    </font>
    <font>
      <i/>
      <sz val="12"/>
      <name val="Century"/>
      <family val="1"/>
    </font>
    <font>
      <vertAlign val="subscript"/>
      <sz val="12"/>
      <name val="Century"/>
      <family val="1"/>
    </font>
    <font>
      <b/>
      <sz val="14"/>
      <name val="ＭＳ Ｐゴシック"/>
      <family val="3"/>
      <charset val="128"/>
    </font>
    <font>
      <sz val="10"/>
      <name val="ＭＳ Ｐゴシック"/>
      <family val="3"/>
      <charset val="128"/>
      <scheme val="minor"/>
    </font>
    <font>
      <sz val="10"/>
      <color rgb="FFFF0000"/>
      <name val="ＭＳ Ｐゴシック"/>
      <family val="3"/>
      <charset val="128"/>
    </font>
    <font>
      <sz val="10"/>
      <name val="Symbol"/>
      <family val="1"/>
      <charset val="2"/>
    </font>
    <font>
      <i/>
      <sz val="14"/>
      <name val="Cambria"/>
      <family val="1"/>
    </font>
    <font>
      <sz val="11"/>
      <name val="Century"/>
      <family val="1"/>
    </font>
    <font>
      <b/>
      <sz val="13"/>
      <name val="ＭＳ Ｐゴシック"/>
      <family val="3"/>
      <charset val="128"/>
    </font>
    <font>
      <i/>
      <sz val="10"/>
      <name val="Cambria"/>
      <family val="1"/>
    </font>
    <font>
      <vertAlign val="subscript"/>
      <sz val="10"/>
      <name val="Cambria"/>
      <family val="1"/>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16365C"/>
        <bgColor indexed="64"/>
      </patternFill>
    </fill>
    <fill>
      <patternFill patternType="solid">
        <fgColor rgb="FFD9D9D9"/>
        <bgColor indexed="64"/>
      </patternFill>
    </fill>
  </fills>
  <borders count="7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ck">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thick">
        <color indexed="64"/>
      </top>
      <bottom/>
      <diagonal/>
    </border>
    <border>
      <left style="medium">
        <color indexed="64"/>
      </left>
      <right/>
      <top/>
      <bottom style="thin">
        <color indexed="64"/>
      </bottom>
      <diagonal/>
    </border>
    <border>
      <left style="thin">
        <color indexed="64"/>
      </left>
      <right style="medium">
        <color indexed="64"/>
      </right>
      <top style="thick">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n">
        <color indexed="64"/>
      </right>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thick">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373">
    <xf numFmtId="0" fontId="0" fillId="0" borderId="0" xfId="0">
      <alignment vertical="center"/>
    </xf>
    <xf numFmtId="181" fontId="5" fillId="2" borderId="1" xfId="0" applyNumberFormat="1" applyFont="1" applyFill="1" applyBorder="1" applyAlignment="1" applyProtection="1">
      <alignment horizontal="right" vertical="center"/>
      <protection locked="0"/>
    </xf>
    <xf numFmtId="0" fontId="5" fillId="0" borderId="2" xfId="0" applyFont="1" applyBorder="1" applyAlignment="1" applyProtection="1">
      <alignment horizontal="center" vertical="center"/>
      <protection locked="0"/>
    </xf>
    <xf numFmtId="0" fontId="5" fillId="2" borderId="3" xfId="0" applyFont="1" applyFill="1" applyBorder="1" applyAlignment="1" applyProtection="1">
      <alignment horizontal="right" vertical="center"/>
      <protection locked="0"/>
    </xf>
    <xf numFmtId="0" fontId="5" fillId="2" borderId="2" xfId="0" applyFont="1" applyFill="1" applyBorder="1" applyAlignment="1" applyProtection="1">
      <alignment horizontal="right" vertical="center" shrinkToFit="1"/>
      <protection locked="0"/>
    </xf>
    <xf numFmtId="0" fontId="0" fillId="0" borderId="0" xfId="0" applyProtection="1">
      <alignment vertical="center"/>
      <protection locked="0"/>
    </xf>
    <xf numFmtId="0" fontId="5" fillId="2" borderId="4" xfId="0" applyFont="1" applyFill="1" applyBorder="1" applyAlignment="1" applyProtection="1">
      <alignment vertical="center" wrapText="1"/>
      <protection locked="0"/>
    </xf>
    <xf numFmtId="0" fontId="5" fillId="2" borderId="0" xfId="0" applyFont="1" applyFill="1" applyBorder="1" applyAlignment="1" applyProtection="1">
      <alignment vertical="center" wrapText="1"/>
      <protection locked="0"/>
    </xf>
    <xf numFmtId="0" fontId="5" fillId="2" borderId="5" xfId="0" applyFont="1" applyFill="1" applyBorder="1" applyAlignment="1" applyProtection="1">
      <alignment vertical="center" wrapText="1"/>
      <protection locked="0"/>
    </xf>
    <xf numFmtId="0" fontId="5" fillId="2" borderId="6" xfId="0" applyFont="1" applyFill="1" applyBorder="1" applyAlignment="1" applyProtection="1">
      <alignment vertical="center" wrapText="1"/>
      <protection locked="0"/>
    </xf>
    <xf numFmtId="0" fontId="5" fillId="2" borderId="7" xfId="0" applyFont="1" applyFill="1" applyBorder="1" applyAlignment="1" applyProtection="1">
      <alignment vertical="center" wrapText="1"/>
      <protection locked="0"/>
    </xf>
    <xf numFmtId="0" fontId="5" fillId="2" borderId="8" xfId="0" applyFont="1" applyFill="1" applyBorder="1" applyAlignment="1" applyProtection="1">
      <alignment vertical="center" wrapText="1"/>
      <protection locked="0"/>
    </xf>
    <xf numFmtId="0" fontId="5" fillId="2" borderId="4" xfId="0" applyFont="1" applyFill="1" applyBorder="1" applyAlignment="1" applyProtection="1">
      <alignment vertical="center"/>
      <protection locked="0"/>
    </xf>
    <xf numFmtId="178" fontId="5" fillId="2" borderId="11" xfId="0" applyNumberFormat="1" applyFont="1" applyFill="1" applyBorder="1" applyAlignment="1" applyProtection="1">
      <alignment horizontal="center" vertical="center"/>
      <protection locked="0"/>
    </xf>
    <xf numFmtId="178" fontId="5" fillId="2" borderId="12" xfId="0" applyNumberFormat="1" applyFont="1" applyFill="1" applyBorder="1" applyAlignment="1" applyProtection="1">
      <alignment horizontal="center" vertical="center"/>
      <protection locked="0"/>
    </xf>
    <xf numFmtId="179" fontId="5" fillId="2" borderId="13" xfId="0" applyNumberFormat="1" applyFont="1" applyFill="1" applyBorder="1" applyAlignment="1" applyProtection="1">
      <alignment horizontal="center" vertical="center" shrinkToFit="1"/>
      <protection locked="0"/>
    </xf>
    <xf numFmtId="179" fontId="5" fillId="2" borderId="14" xfId="0" applyNumberFormat="1" applyFont="1" applyFill="1" applyBorder="1" applyAlignment="1" applyProtection="1">
      <alignment horizontal="center" vertical="center" shrinkToFit="1"/>
      <protection locked="0"/>
    </xf>
    <xf numFmtId="179" fontId="5" fillId="4" borderId="11" xfId="0" applyNumberFormat="1" applyFont="1" applyFill="1" applyBorder="1" applyProtection="1">
      <alignment vertical="center"/>
      <protection locked="0"/>
    </xf>
    <xf numFmtId="180" fontId="5" fillId="2" borderId="15" xfId="0" applyNumberFormat="1" applyFont="1" applyFill="1" applyBorder="1" applyAlignment="1" applyProtection="1">
      <alignment vertical="center"/>
      <protection locked="0"/>
    </xf>
    <xf numFmtId="180" fontId="5" fillId="2" borderId="6" xfId="0" applyNumberFormat="1" applyFont="1" applyFill="1" applyBorder="1" applyAlignment="1" applyProtection="1">
      <alignment vertical="center"/>
      <protection locked="0"/>
    </xf>
    <xf numFmtId="178" fontId="5" fillId="2" borderId="16" xfId="0" applyNumberFormat="1" applyFont="1" applyFill="1" applyBorder="1" applyAlignment="1" applyProtection="1">
      <alignment horizontal="center" vertical="center"/>
      <protection locked="0"/>
    </xf>
    <xf numFmtId="178" fontId="5" fillId="2" borderId="17" xfId="0" applyNumberFormat="1" applyFont="1" applyFill="1" applyBorder="1" applyAlignment="1" applyProtection="1">
      <alignment horizontal="center" vertical="center"/>
      <protection locked="0"/>
    </xf>
    <xf numFmtId="179" fontId="5" fillId="2" borderId="18" xfId="0" applyNumberFormat="1" applyFont="1" applyFill="1" applyBorder="1" applyAlignment="1" applyProtection="1">
      <alignment horizontal="center" vertical="center" shrinkToFit="1"/>
      <protection locked="0"/>
    </xf>
    <xf numFmtId="179" fontId="5" fillId="2" borderId="19" xfId="0" applyNumberFormat="1" applyFont="1" applyFill="1" applyBorder="1" applyAlignment="1" applyProtection="1">
      <alignment horizontal="center" vertical="center" shrinkToFit="1"/>
      <protection locked="0"/>
    </xf>
    <xf numFmtId="179" fontId="5" fillId="0" borderId="0" xfId="0" applyNumberFormat="1" applyFont="1" applyBorder="1" applyProtection="1">
      <alignment vertical="center"/>
      <protection locked="0"/>
    </xf>
    <xf numFmtId="0" fontId="0" fillId="0" borderId="0" xfId="0" applyProtection="1">
      <alignment vertical="center"/>
    </xf>
    <xf numFmtId="0" fontId="5" fillId="0" borderId="0" xfId="0" applyFont="1" applyProtection="1">
      <alignment vertical="center"/>
    </xf>
    <xf numFmtId="0" fontId="5" fillId="0" borderId="20" xfId="0" applyFont="1" applyBorder="1" applyAlignment="1" applyProtection="1">
      <alignment horizontal="center" vertical="center" wrapText="1"/>
    </xf>
    <xf numFmtId="0" fontId="5" fillId="0" borderId="21" xfId="0" applyFont="1" applyBorder="1" applyAlignment="1" applyProtection="1">
      <alignment horizontal="center" vertical="center"/>
    </xf>
    <xf numFmtId="0" fontId="5" fillId="0" borderId="22" xfId="0" applyFont="1" applyBorder="1" applyAlignment="1" applyProtection="1">
      <alignment horizontal="center" vertical="center" shrinkToFit="1"/>
    </xf>
    <xf numFmtId="0" fontId="5" fillId="0" borderId="23" xfId="0" applyFont="1" applyBorder="1" applyAlignment="1" applyProtection="1">
      <alignment horizontal="center" vertical="center"/>
    </xf>
    <xf numFmtId="0" fontId="5" fillId="0" borderId="24" xfId="0" applyFont="1" applyBorder="1" applyAlignment="1" applyProtection="1">
      <alignment horizontal="center" vertical="center"/>
    </xf>
    <xf numFmtId="0" fontId="5" fillId="0" borderId="25" xfId="0" applyFont="1" applyBorder="1" applyProtection="1">
      <alignment vertical="center"/>
    </xf>
    <xf numFmtId="0" fontId="7" fillId="0" borderId="0" xfId="0" applyFont="1" applyBorder="1" applyProtection="1">
      <alignment vertical="center"/>
    </xf>
    <xf numFmtId="0" fontId="5" fillId="0" borderId="0" xfId="0" applyFont="1" applyBorder="1" applyProtection="1">
      <alignment vertical="center"/>
    </xf>
    <xf numFmtId="0" fontId="5" fillId="0" borderId="5" xfId="0" applyFont="1" applyBorder="1" applyProtection="1">
      <alignment vertical="center"/>
    </xf>
    <xf numFmtId="0" fontId="25" fillId="0" borderId="0" xfId="0" applyFont="1" applyBorder="1" applyProtection="1">
      <alignment vertical="center"/>
    </xf>
    <xf numFmtId="0" fontId="14" fillId="0" borderId="0" xfId="0" applyFont="1" applyBorder="1" applyAlignment="1" applyProtection="1">
      <alignment horizontal="right"/>
    </xf>
    <xf numFmtId="177" fontId="5" fillId="0" borderId="11" xfId="0" applyNumberFormat="1" applyFont="1" applyBorder="1" applyProtection="1">
      <alignment vertical="center"/>
    </xf>
    <xf numFmtId="0" fontId="17" fillId="0" borderId="0" xfId="0" applyFont="1" applyBorder="1" applyAlignment="1" applyProtection="1">
      <alignment horizontal="left" vertical="center" shrinkToFit="1"/>
    </xf>
    <xf numFmtId="0" fontId="14" fillId="0" borderId="0" xfId="0" applyFont="1" applyBorder="1" applyAlignment="1" applyProtection="1">
      <alignment horizontal="right" vertical="center"/>
    </xf>
    <xf numFmtId="179" fontId="5" fillId="0" borderId="0" xfId="0" applyNumberFormat="1" applyFont="1" applyBorder="1" applyProtection="1">
      <alignment vertical="center"/>
    </xf>
    <xf numFmtId="0" fontId="17" fillId="0" borderId="0" xfId="0" applyFont="1" applyFill="1" applyBorder="1" applyAlignment="1" applyProtection="1">
      <alignment horizontal="left" vertical="center" shrinkToFit="1"/>
    </xf>
    <xf numFmtId="0" fontId="5" fillId="0" borderId="5" xfId="0" applyFont="1" applyBorder="1" applyAlignment="1" applyProtection="1">
      <alignment horizontal="left" vertical="center" shrinkToFit="1"/>
    </xf>
    <xf numFmtId="0" fontId="15" fillId="0" borderId="0" xfId="0" applyFont="1" applyBorder="1" applyAlignment="1" applyProtection="1">
      <alignment horizontal="right" vertical="center"/>
    </xf>
    <xf numFmtId="177" fontId="12" fillId="0" borderId="26" xfId="0" applyNumberFormat="1" applyFont="1" applyBorder="1" applyAlignment="1" applyProtection="1">
      <alignment horizontal="center" vertical="center"/>
    </xf>
    <xf numFmtId="0" fontId="5" fillId="0" borderId="0" xfId="0" applyFont="1" applyBorder="1" applyAlignment="1" applyProtection="1"/>
    <xf numFmtId="177" fontId="5" fillId="0" borderId="0" xfId="0" applyNumberFormat="1" applyFont="1" applyFill="1" applyBorder="1" applyAlignment="1" applyProtection="1">
      <alignment horizontal="center" vertical="center"/>
    </xf>
    <xf numFmtId="177" fontId="12" fillId="0" borderId="26" xfId="0" applyNumberFormat="1" applyFont="1" applyFill="1" applyBorder="1" applyAlignment="1" applyProtection="1">
      <alignment horizontal="center" vertical="center"/>
    </xf>
    <xf numFmtId="0" fontId="5" fillId="0" borderId="0" xfId="0" applyFont="1" applyBorder="1" applyAlignment="1" applyProtection="1">
      <alignment horizontal="right" vertical="center"/>
    </xf>
    <xf numFmtId="177" fontId="5" fillId="0" borderId="0" xfId="0" applyNumberFormat="1" applyFont="1" applyBorder="1" applyProtection="1">
      <alignment vertical="center"/>
    </xf>
    <xf numFmtId="0" fontId="28" fillId="0" borderId="0" xfId="0" applyFont="1" applyBorder="1" applyAlignment="1" applyProtection="1">
      <alignment horizontal="left" vertical="center" shrinkToFit="1"/>
    </xf>
    <xf numFmtId="0" fontId="5" fillId="0" borderId="0" xfId="0" applyFont="1" applyBorder="1" applyAlignment="1" applyProtection="1">
      <alignment vertical="center"/>
    </xf>
    <xf numFmtId="0" fontId="0" fillId="0" borderId="0" xfId="0" applyBorder="1" applyAlignment="1" applyProtection="1">
      <alignment vertical="center"/>
    </xf>
    <xf numFmtId="176" fontId="5" fillId="0" borderId="11" xfId="0" applyNumberFormat="1" applyFont="1" applyBorder="1" applyProtection="1">
      <alignment vertical="center"/>
    </xf>
    <xf numFmtId="0" fontId="15" fillId="0" borderId="0" xfId="0" applyFont="1" applyBorder="1" applyAlignment="1" applyProtection="1">
      <alignment horizontal="right"/>
    </xf>
    <xf numFmtId="177" fontId="5" fillId="0" borderId="0" xfId="0" applyNumberFormat="1" applyFont="1" applyFill="1" applyBorder="1" applyAlignment="1" applyProtection="1">
      <alignment horizontal="right" vertical="center"/>
    </xf>
    <xf numFmtId="177" fontId="5" fillId="0" borderId="26" xfId="0" applyNumberFormat="1" applyFont="1" applyFill="1" applyBorder="1" applyAlignment="1" applyProtection="1">
      <alignment horizontal="right" vertical="center"/>
    </xf>
    <xf numFmtId="0" fontId="5" fillId="0" borderId="0" xfId="0" applyFont="1" applyBorder="1" applyAlignment="1" applyProtection="1">
      <alignment horizontal="left" vertical="top" wrapText="1"/>
    </xf>
    <xf numFmtId="177" fontId="12" fillId="0" borderId="0" xfId="0" applyNumberFormat="1" applyFont="1" applyFill="1" applyBorder="1" applyAlignment="1" applyProtection="1">
      <alignment horizontal="center" vertical="center"/>
    </xf>
    <xf numFmtId="0" fontId="0" fillId="0" borderId="0" xfId="0" applyBorder="1" applyAlignment="1" applyProtection="1">
      <alignment horizontal="left" vertical="top" shrinkToFit="1"/>
    </xf>
    <xf numFmtId="176" fontId="5" fillId="0" borderId="0" xfId="0" applyNumberFormat="1" applyFont="1" applyFill="1" applyBorder="1" applyAlignment="1" applyProtection="1">
      <alignment horizontal="right" vertical="center"/>
    </xf>
    <xf numFmtId="182" fontId="5" fillId="0" borderId="26" xfId="0" applyNumberFormat="1" applyFont="1" applyFill="1" applyBorder="1" applyAlignment="1" applyProtection="1">
      <alignment horizontal="right" vertical="center"/>
    </xf>
    <xf numFmtId="177" fontId="17" fillId="0" borderId="0" xfId="0" applyNumberFormat="1" applyFont="1" applyBorder="1" applyAlignment="1" applyProtection="1">
      <alignment horizontal="left" vertical="center" shrinkToFit="1"/>
    </xf>
    <xf numFmtId="0" fontId="15" fillId="0" borderId="0" xfId="0" applyFont="1" applyBorder="1" applyProtection="1">
      <alignment vertical="center"/>
    </xf>
    <xf numFmtId="177" fontId="5" fillId="0" borderId="11" xfId="0" applyNumberFormat="1" applyFont="1" applyBorder="1" applyAlignment="1" applyProtection="1">
      <alignment horizontal="right" vertical="center"/>
    </xf>
    <xf numFmtId="185" fontId="5" fillId="0" borderId="11" xfId="0" applyNumberFormat="1" applyFont="1" applyBorder="1" applyAlignment="1" applyProtection="1">
      <alignment horizontal="right" vertical="center"/>
    </xf>
    <xf numFmtId="0" fontId="14" fillId="0" borderId="0" xfId="0" applyFont="1" applyBorder="1" applyProtection="1">
      <alignment vertical="center"/>
    </xf>
    <xf numFmtId="0" fontId="13" fillId="0" borderId="0" xfId="0" applyFont="1" applyBorder="1" applyAlignment="1" applyProtection="1">
      <alignment horizontal="right" vertical="center"/>
    </xf>
    <xf numFmtId="178" fontId="12" fillId="0" borderId="26" xfId="0" applyNumberFormat="1" applyFont="1" applyBorder="1" applyAlignment="1" applyProtection="1">
      <alignment horizontal="center" vertical="center"/>
    </xf>
    <xf numFmtId="0" fontId="5" fillId="0" borderId="24" xfId="0" applyFont="1" applyBorder="1" applyProtection="1">
      <alignment vertical="center"/>
    </xf>
    <xf numFmtId="0" fontId="5" fillId="0" borderId="7" xfId="0" applyFont="1" applyBorder="1" applyProtection="1">
      <alignment vertical="center"/>
    </xf>
    <xf numFmtId="0" fontId="5" fillId="0" borderId="8" xfId="0" applyFont="1" applyBorder="1" applyProtection="1">
      <alignment vertical="center"/>
    </xf>
    <xf numFmtId="0" fontId="4" fillId="0" borderId="0" xfId="0" applyFont="1" applyBorder="1" applyAlignment="1" applyProtection="1">
      <alignment horizontal="center" vertical="center"/>
    </xf>
    <xf numFmtId="0" fontId="5" fillId="0" borderId="0" xfId="0" applyFont="1" applyBorder="1" applyAlignment="1" applyProtection="1">
      <alignment horizontal="center" vertical="center" wrapText="1"/>
    </xf>
    <xf numFmtId="0" fontId="7" fillId="0" borderId="0" xfId="0" applyFont="1" applyBorder="1" applyAlignment="1" applyProtection="1">
      <alignment horizontal="left" vertical="center"/>
    </xf>
    <xf numFmtId="0" fontId="0" fillId="0" borderId="0" xfId="0" applyBorder="1" applyAlignment="1" applyProtection="1">
      <alignment horizontal="left" vertical="center"/>
    </xf>
    <xf numFmtId="0" fontId="7"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5" fillId="0" borderId="0" xfId="0" applyFont="1" applyBorder="1" applyAlignment="1" applyProtection="1">
      <alignment horizontal="center" vertical="center" shrinkToFit="1"/>
    </xf>
    <xf numFmtId="177" fontId="5" fillId="0" borderId="0" xfId="0" applyNumberFormat="1" applyFont="1" applyBorder="1" applyAlignment="1" applyProtection="1">
      <alignment vertical="center"/>
    </xf>
    <xf numFmtId="0" fontId="8" fillId="0" borderId="0" xfId="0" applyFont="1" applyBorder="1" applyAlignment="1" applyProtection="1">
      <alignment vertical="center"/>
    </xf>
    <xf numFmtId="177" fontId="5" fillId="0" borderId="0" xfId="0" applyNumberFormat="1" applyFont="1" applyBorder="1" applyAlignment="1" applyProtection="1">
      <alignment horizontal="right" vertical="center"/>
    </xf>
    <xf numFmtId="176" fontId="5" fillId="0" borderId="0" xfId="0" applyNumberFormat="1" applyFont="1" applyBorder="1" applyAlignment="1" applyProtection="1">
      <alignment vertical="center"/>
    </xf>
    <xf numFmtId="179" fontId="5" fillId="0" borderId="0" xfId="0" applyNumberFormat="1" applyFont="1" applyBorder="1" applyAlignment="1" applyProtection="1">
      <alignment vertical="center"/>
    </xf>
    <xf numFmtId="178" fontId="5" fillId="0" borderId="0" xfId="0" applyNumberFormat="1" applyFont="1" applyBorder="1" applyAlignment="1" applyProtection="1">
      <alignment vertical="center"/>
    </xf>
    <xf numFmtId="0" fontId="5" fillId="0" borderId="0" xfId="0" applyFont="1" applyBorder="1" applyAlignment="1" applyProtection="1">
      <alignment vertical="top" wrapText="1"/>
    </xf>
    <xf numFmtId="0" fontId="5" fillId="0" borderId="0" xfId="0" applyFont="1" applyBorder="1" applyAlignment="1" applyProtection="1">
      <alignment vertical="top"/>
    </xf>
    <xf numFmtId="0" fontId="5" fillId="2" borderId="27" xfId="0" applyFont="1" applyFill="1" applyBorder="1" applyAlignment="1" applyProtection="1">
      <alignment horizontal="center" vertical="center"/>
      <protection locked="0"/>
    </xf>
    <xf numFmtId="178" fontId="5" fillId="2" borderId="13" xfId="0" applyNumberFormat="1" applyFont="1" applyFill="1" applyBorder="1" applyAlignment="1" applyProtection="1">
      <alignment horizontal="center" vertical="center"/>
      <protection locked="0"/>
    </xf>
    <xf numFmtId="176" fontId="5" fillId="4" borderId="11" xfId="0" applyNumberFormat="1" applyFont="1" applyFill="1" applyBorder="1" applyProtection="1">
      <alignment vertical="center"/>
      <protection locked="0"/>
    </xf>
    <xf numFmtId="0" fontId="0" fillId="0" borderId="0" xfId="0" applyBorder="1" applyAlignment="1" applyProtection="1"/>
    <xf numFmtId="177" fontId="12" fillId="0" borderId="0" xfId="0" applyNumberFormat="1" applyFont="1" applyBorder="1" applyAlignment="1" applyProtection="1">
      <alignment horizontal="center" vertical="center"/>
    </xf>
    <xf numFmtId="0" fontId="33" fillId="0" borderId="11" xfId="0" applyFont="1" applyBorder="1" applyAlignment="1" applyProtection="1">
      <alignment vertical="center"/>
    </xf>
    <xf numFmtId="0" fontId="14" fillId="0" borderId="0" xfId="0" applyFont="1" applyBorder="1" applyAlignment="1" applyProtection="1">
      <alignment vertical="center"/>
    </xf>
    <xf numFmtId="0" fontId="33" fillId="0" borderId="26" xfId="0" applyFont="1" applyBorder="1" applyAlignment="1" applyProtection="1">
      <alignment vertical="center"/>
    </xf>
    <xf numFmtId="0" fontId="5" fillId="0" borderId="28" xfId="0" applyNumberFormat="1" applyFont="1" applyBorder="1" applyAlignment="1" applyProtection="1">
      <alignment vertical="center"/>
    </xf>
    <xf numFmtId="177" fontId="6" fillId="3" borderId="11" xfId="0" applyNumberFormat="1" applyFont="1" applyFill="1" applyBorder="1" applyAlignment="1" applyProtection="1">
      <alignment horizontal="right" vertical="center"/>
      <protection locked="0"/>
    </xf>
    <xf numFmtId="0" fontId="9" fillId="0" borderId="0" xfId="0" applyFont="1" applyBorder="1" applyAlignment="1" applyProtection="1">
      <alignment horizontal="left" vertical="top" shrinkToFit="1"/>
    </xf>
    <xf numFmtId="0" fontId="5" fillId="0" borderId="29" xfId="0" applyFont="1" applyBorder="1" applyAlignment="1" applyProtection="1">
      <alignment horizontal="center" vertical="center" shrinkToFit="1"/>
    </xf>
    <xf numFmtId="0" fontId="5" fillId="0" borderId="11" xfId="0" applyFont="1" applyBorder="1" applyAlignment="1" applyProtection="1">
      <alignment horizontal="center" vertical="center" shrinkToFit="1"/>
    </xf>
    <xf numFmtId="0" fontId="5" fillId="0" borderId="30" xfId="0" applyFont="1" applyBorder="1" applyAlignment="1" applyProtection="1">
      <alignment horizontal="center" vertical="center"/>
    </xf>
    <xf numFmtId="0" fontId="0" fillId="0" borderId="0" xfId="0" applyBorder="1" applyProtection="1">
      <alignment vertical="center"/>
    </xf>
    <xf numFmtId="0" fontId="5" fillId="0" borderId="2" xfId="0" applyFont="1" applyBorder="1" applyAlignment="1" applyProtection="1">
      <alignment horizontal="left" vertical="center" shrinkToFit="1"/>
    </xf>
    <xf numFmtId="0" fontId="5" fillId="0" borderId="31" xfId="0" applyFont="1" applyBorder="1" applyAlignment="1" applyProtection="1">
      <alignment horizontal="left" vertical="center" shrinkToFit="1"/>
    </xf>
    <xf numFmtId="0" fontId="5" fillId="0" borderId="11" xfId="0" applyFont="1" applyBorder="1" applyAlignment="1" applyProtection="1">
      <alignment horizontal="center" vertical="center"/>
    </xf>
    <xf numFmtId="0" fontId="5" fillId="0" borderId="32"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27" xfId="0" applyFont="1" applyFill="1" applyBorder="1" applyAlignment="1" applyProtection="1">
      <alignment horizontal="center" vertical="center"/>
    </xf>
    <xf numFmtId="0" fontId="5" fillId="5" borderId="27" xfId="0" applyFont="1" applyFill="1" applyBorder="1" applyAlignment="1" applyProtection="1">
      <alignment horizontal="center" vertical="center"/>
    </xf>
    <xf numFmtId="0" fontId="5" fillId="5" borderId="27" xfId="0" applyFont="1" applyFill="1" applyBorder="1" applyAlignment="1" applyProtection="1">
      <alignment vertical="center"/>
    </xf>
    <xf numFmtId="0" fontId="5" fillId="5" borderId="33" xfId="0" applyFont="1" applyFill="1" applyBorder="1" applyAlignment="1" applyProtection="1">
      <alignment horizontal="center" vertical="center"/>
    </xf>
    <xf numFmtId="0" fontId="18" fillId="0" borderId="0" xfId="0" applyFont="1" applyProtection="1">
      <alignment vertical="center"/>
    </xf>
    <xf numFmtId="0" fontId="1" fillId="0" borderId="0" xfId="0" applyFont="1" applyProtection="1">
      <alignment vertical="center"/>
    </xf>
    <xf numFmtId="0" fontId="0" fillId="0" borderId="0" xfId="0" applyAlignment="1" applyProtection="1">
      <alignment vertical="center" shrinkToFit="1"/>
    </xf>
    <xf numFmtId="0" fontId="5" fillId="0" borderId="25"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180" fontId="5"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horizontal="center" vertical="center" shrinkToFit="1"/>
    </xf>
    <xf numFmtId="178" fontId="5" fillId="0" borderId="0" xfId="0" applyNumberFormat="1" applyFont="1" applyFill="1" applyBorder="1" applyAlignment="1" applyProtection="1">
      <alignment horizontal="center" vertical="center"/>
    </xf>
    <xf numFmtId="179" fontId="5" fillId="0" borderId="5" xfId="0" applyNumberFormat="1" applyFont="1" applyFill="1" applyBorder="1" applyAlignment="1" applyProtection="1">
      <alignment horizontal="center" vertical="center" shrinkToFit="1"/>
    </xf>
    <xf numFmtId="0" fontId="34" fillId="0" borderId="25" xfId="0" applyFont="1" applyBorder="1" applyProtection="1">
      <alignment vertical="center"/>
    </xf>
    <xf numFmtId="0" fontId="5" fillId="0" borderId="0" xfId="0" applyFont="1" applyBorder="1" applyAlignment="1" applyProtection="1">
      <alignment horizontal="left" vertical="center"/>
    </xf>
    <xf numFmtId="0" fontId="5" fillId="0" borderId="0" xfId="0" applyFont="1" applyBorder="1" applyAlignment="1" applyProtection="1">
      <alignment horizontal="right"/>
    </xf>
    <xf numFmtId="0" fontId="17" fillId="0" borderId="0" xfId="0" applyFont="1" applyBorder="1" applyAlignment="1" applyProtection="1">
      <alignment vertical="center" shrinkToFit="1"/>
    </xf>
    <xf numFmtId="179" fontId="5" fillId="0" borderId="0" xfId="0" applyNumberFormat="1" applyFont="1" applyFill="1" applyBorder="1" applyProtection="1">
      <alignment vertical="center"/>
    </xf>
    <xf numFmtId="179" fontId="12" fillId="0" borderId="26" xfId="0" applyNumberFormat="1" applyFont="1" applyBorder="1" applyAlignment="1" applyProtection="1">
      <alignment horizontal="center" vertical="center"/>
    </xf>
    <xf numFmtId="0" fontId="0" fillId="0" borderId="25" xfId="0" applyBorder="1" applyProtection="1">
      <alignment vertical="center"/>
    </xf>
    <xf numFmtId="183" fontId="0" fillId="0" borderId="26" xfId="0" applyNumberFormat="1" applyBorder="1" applyProtection="1">
      <alignment vertical="center"/>
    </xf>
    <xf numFmtId="176" fontId="14" fillId="0" borderId="0" xfId="0" applyNumberFormat="1" applyFont="1" applyBorder="1" applyAlignment="1" applyProtection="1">
      <alignment horizontal="right" vertical="center"/>
    </xf>
    <xf numFmtId="176" fontId="5" fillId="0" borderId="3" xfId="0" applyNumberFormat="1" applyFont="1" applyFill="1" applyBorder="1" applyProtection="1">
      <alignment vertical="center"/>
    </xf>
    <xf numFmtId="176" fontId="5" fillId="0" borderId="0" xfId="0" applyNumberFormat="1" applyFont="1" applyFill="1" applyBorder="1" applyProtection="1">
      <alignment vertical="center"/>
    </xf>
    <xf numFmtId="176" fontId="12" fillId="0" borderId="26" xfId="0" applyNumberFormat="1" applyFont="1" applyBorder="1" applyAlignment="1" applyProtection="1">
      <alignment horizontal="center" vertical="center"/>
    </xf>
    <xf numFmtId="0" fontId="17" fillId="0" borderId="25" xfId="0" applyFont="1" applyBorder="1" applyAlignment="1" applyProtection="1">
      <alignment horizontal="left" vertical="center" shrinkToFit="1"/>
    </xf>
    <xf numFmtId="179" fontId="12" fillId="0" borderId="0" xfId="0" applyNumberFormat="1" applyFont="1" applyBorder="1" applyAlignment="1" applyProtection="1">
      <alignment horizontal="center" vertical="center"/>
    </xf>
    <xf numFmtId="182" fontId="5" fillId="0" borderId="26" xfId="0" applyNumberFormat="1" applyFont="1" applyBorder="1" applyAlignment="1" applyProtection="1">
      <alignment horizontal="right" vertical="center"/>
    </xf>
    <xf numFmtId="182" fontId="5" fillId="0" borderId="0" xfId="0" applyNumberFormat="1" applyFont="1" applyFill="1" applyBorder="1" applyAlignment="1" applyProtection="1">
      <alignment horizontal="center" vertical="center"/>
    </xf>
    <xf numFmtId="0" fontId="5" fillId="0" borderId="25" xfId="0" applyFont="1" applyBorder="1" applyAlignment="1" applyProtection="1">
      <alignment horizontal="right" vertical="center"/>
    </xf>
    <xf numFmtId="177" fontId="6" fillId="0" borderId="0" xfId="0" applyNumberFormat="1" applyFont="1" applyFill="1" applyBorder="1" applyAlignment="1" applyProtection="1">
      <alignment horizontal="center" vertical="center"/>
    </xf>
    <xf numFmtId="182" fontId="5" fillId="0" borderId="0" xfId="0" applyNumberFormat="1" applyFont="1" applyBorder="1" applyAlignment="1" applyProtection="1">
      <alignment horizontal="right" vertical="center"/>
    </xf>
    <xf numFmtId="0" fontId="8" fillId="0" borderId="0" xfId="0" applyFont="1" applyBorder="1" applyProtection="1">
      <alignment vertical="center"/>
    </xf>
    <xf numFmtId="176" fontId="33" fillId="0" borderId="11" xfId="0" applyNumberFormat="1" applyFont="1" applyFill="1" applyBorder="1" applyAlignment="1" applyProtection="1">
      <alignment horizontal="right" vertical="center"/>
      <protection locked="0"/>
    </xf>
    <xf numFmtId="0" fontId="0" fillId="0" borderId="0" xfId="0" applyFont="1" applyBorder="1" applyProtection="1">
      <alignment vertical="center"/>
    </xf>
    <xf numFmtId="0" fontId="5" fillId="0" borderId="25" xfId="0" applyFont="1" applyBorder="1" applyAlignment="1" applyProtection="1">
      <alignment horizontal="left" vertical="center"/>
    </xf>
    <xf numFmtId="191" fontId="5" fillId="0" borderId="0" xfId="1" applyNumberFormat="1" applyFont="1" applyBorder="1" applyAlignment="1" applyProtection="1">
      <alignment horizontal="center" vertical="center"/>
    </xf>
    <xf numFmtId="189" fontId="5" fillId="0" borderId="0" xfId="1" applyNumberFormat="1" applyFont="1" applyBorder="1" applyAlignment="1" applyProtection="1">
      <alignment horizontal="left" vertical="center"/>
    </xf>
    <xf numFmtId="38" fontId="5" fillId="0" borderId="0" xfId="2" applyFont="1" applyBorder="1" applyAlignment="1" applyProtection="1">
      <alignment horizontal="right" vertical="center" wrapText="1"/>
    </xf>
    <xf numFmtId="188" fontId="5" fillId="0" borderId="0" xfId="1" applyNumberFormat="1" applyFont="1" applyBorder="1" applyAlignment="1" applyProtection="1">
      <alignment horizontal="right" vertical="center"/>
    </xf>
    <xf numFmtId="38" fontId="5" fillId="0" borderId="0" xfId="2" applyFont="1" applyBorder="1" applyAlignment="1" applyProtection="1">
      <alignment vertical="center" wrapText="1"/>
    </xf>
    <xf numFmtId="0" fontId="5" fillId="0" borderId="0" xfId="0" applyFont="1" applyFill="1" applyBorder="1" applyAlignment="1" applyProtection="1">
      <alignment vertical="center"/>
    </xf>
    <xf numFmtId="182" fontId="5" fillId="0" borderId="0" xfId="1" applyNumberFormat="1" applyFont="1" applyBorder="1" applyAlignment="1" applyProtection="1">
      <alignment horizontal="right"/>
    </xf>
    <xf numFmtId="0" fontId="29" fillId="0" borderId="5" xfId="0" applyFont="1" applyBorder="1" applyAlignment="1" applyProtection="1">
      <alignment vertical="center" shrinkToFit="1"/>
    </xf>
    <xf numFmtId="186" fontId="12" fillId="0" borderId="0" xfId="1" applyNumberFormat="1" applyFont="1" applyBorder="1" applyAlignment="1" applyProtection="1">
      <alignment horizontal="center" vertical="center"/>
    </xf>
    <xf numFmtId="38" fontId="17" fillId="0" borderId="25" xfId="2" applyFont="1" applyBorder="1" applyAlignment="1" applyProtection="1">
      <alignment vertical="center" shrinkToFit="1"/>
    </xf>
    <xf numFmtId="177" fontId="5" fillId="0" borderId="11" xfId="0" applyNumberFormat="1" applyFont="1" applyFill="1" applyBorder="1" applyAlignment="1" applyProtection="1">
      <alignment horizontal="right" vertical="center"/>
    </xf>
    <xf numFmtId="186" fontId="5" fillId="0" borderId="26" xfId="1" applyNumberFormat="1" applyFont="1" applyBorder="1" applyAlignment="1" applyProtection="1">
      <alignment horizontal="center" vertical="center"/>
    </xf>
    <xf numFmtId="38" fontId="17" fillId="0" borderId="0" xfId="2" applyFont="1" applyBorder="1" applyAlignment="1" applyProtection="1">
      <alignment vertical="center" shrinkToFit="1"/>
    </xf>
    <xf numFmtId="0" fontId="3" fillId="0" borderId="5" xfId="0" applyFont="1" applyBorder="1" applyAlignment="1" applyProtection="1">
      <alignment vertical="center" shrinkToFit="1"/>
    </xf>
    <xf numFmtId="186" fontId="5" fillId="0" borderId="0" xfId="1" applyNumberFormat="1" applyFont="1" applyBorder="1" applyAlignment="1" applyProtection="1">
      <alignment horizontal="center" vertical="center"/>
    </xf>
    <xf numFmtId="190" fontId="17" fillId="5" borderId="35" xfId="0" applyNumberFormat="1" applyFont="1" applyFill="1" applyBorder="1" applyAlignment="1" applyProtection="1">
      <alignment horizontal="right" vertical="top" wrapText="1"/>
    </xf>
    <xf numFmtId="187" fontId="17" fillId="5" borderId="36" xfId="0" applyNumberFormat="1" applyFont="1" applyFill="1" applyBorder="1" applyAlignment="1" applyProtection="1">
      <alignment horizontal="left" vertical="top" wrapText="1"/>
    </xf>
    <xf numFmtId="0" fontId="34" fillId="5" borderId="37" xfId="0" applyFont="1" applyFill="1" applyBorder="1" applyAlignment="1" applyProtection="1">
      <alignment horizontal="center" vertical="center"/>
    </xf>
    <xf numFmtId="0" fontId="5" fillId="5" borderId="2" xfId="0" applyFont="1" applyFill="1" applyBorder="1" applyAlignment="1" applyProtection="1">
      <alignment vertical="center"/>
    </xf>
    <xf numFmtId="0" fontId="5" fillId="5" borderId="34" xfId="0" applyFont="1" applyFill="1" applyBorder="1" applyAlignment="1" applyProtection="1">
      <alignment vertical="center"/>
    </xf>
    <xf numFmtId="0" fontId="5" fillId="5" borderId="3" xfId="0" applyFont="1" applyFill="1" applyBorder="1" applyAlignment="1" applyProtection="1">
      <alignment vertical="center"/>
    </xf>
    <xf numFmtId="0" fontId="5" fillId="5" borderId="38" xfId="0" applyFont="1" applyFill="1" applyBorder="1" applyAlignment="1" applyProtection="1">
      <alignment vertical="center"/>
    </xf>
    <xf numFmtId="0" fontId="5" fillId="5" borderId="39" xfId="0" applyFont="1" applyFill="1" applyBorder="1" applyAlignment="1" applyProtection="1">
      <alignment vertical="center"/>
    </xf>
    <xf numFmtId="0" fontId="5" fillId="5" borderId="36" xfId="0" applyFont="1" applyFill="1" applyBorder="1" applyAlignment="1" applyProtection="1">
      <alignment vertical="center"/>
    </xf>
    <xf numFmtId="0" fontId="5" fillId="0" borderId="40" xfId="0" applyFont="1" applyBorder="1" applyAlignment="1" applyProtection="1">
      <alignment horizontal="center" vertical="center"/>
    </xf>
    <xf numFmtId="0" fontId="5" fillId="0" borderId="40" xfId="0" applyFont="1" applyBorder="1" applyAlignment="1" applyProtection="1">
      <alignment horizontal="center" vertical="center" shrinkToFit="1"/>
    </xf>
    <xf numFmtId="178" fontId="5" fillId="4" borderId="40" xfId="0" applyNumberFormat="1" applyFont="1" applyFill="1" applyBorder="1" applyAlignment="1" applyProtection="1">
      <alignment horizontal="center" vertical="center"/>
      <protection locked="0"/>
    </xf>
    <xf numFmtId="179" fontId="5" fillId="4" borderId="41" xfId="0" applyNumberFormat="1" applyFont="1" applyFill="1" applyBorder="1" applyAlignment="1" applyProtection="1">
      <alignment horizontal="center" vertical="center" shrinkToFit="1"/>
      <protection locked="0"/>
    </xf>
    <xf numFmtId="31" fontId="5" fillId="7" borderId="9" xfId="0" applyNumberFormat="1" applyFont="1" applyFill="1" applyBorder="1" applyAlignment="1" applyProtection="1">
      <alignment horizontal="center" vertical="center"/>
      <protection locked="0"/>
    </xf>
    <xf numFmtId="0" fontId="5" fillId="7" borderId="9" xfId="0" applyFont="1" applyFill="1" applyBorder="1" applyAlignment="1" applyProtection="1">
      <alignment horizontal="center" vertical="center"/>
      <protection locked="0"/>
    </xf>
    <xf numFmtId="0" fontId="5" fillId="7" borderId="10" xfId="0" applyFont="1" applyFill="1" applyBorder="1" applyAlignment="1" applyProtection="1">
      <alignment horizontal="center" vertical="center"/>
      <protection locked="0"/>
    </xf>
    <xf numFmtId="178" fontId="5" fillId="4" borderId="11" xfId="0" applyNumberFormat="1" applyFont="1" applyFill="1" applyBorder="1" applyProtection="1">
      <alignment vertical="center"/>
      <protection locked="0"/>
    </xf>
    <xf numFmtId="0" fontId="5" fillId="5" borderId="1" xfId="0" applyFont="1" applyFill="1" applyBorder="1" applyAlignment="1" applyProtection="1">
      <alignment horizontal="left" vertical="center"/>
    </xf>
    <xf numFmtId="0" fontId="37" fillId="0" borderId="0" xfId="0" applyFont="1" applyBorder="1" applyProtection="1">
      <alignment vertical="center"/>
    </xf>
    <xf numFmtId="0" fontId="14" fillId="0" borderId="0"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0" xfId="0" applyFont="1" applyBorder="1" applyAlignment="1" applyProtection="1">
      <alignment vertical="center" shrinkToFit="1"/>
    </xf>
    <xf numFmtId="0" fontId="0" fillId="0" borderId="0" xfId="0" applyBorder="1" applyAlignment="1" applyProtection="1">
      <alignment vertical="center" shrinkToFit="1"/>
    </xf>
    <xf numFmtId="0" fontId="9" fillId="0" borderId="0" xfId="0" applyFont="1" applyBorder="1" applyAlignment="1" applyProtection="1">
      <alignment horizontal="left" vertical="center" shrinkToFit="1"/>
    </xf>
    <xf numFmtId="0" fontId="9" fillId="0" borderId="5" xfId="0" applyFont="1" applyBorder="1" applyAlignment="1" applyProtection="1">
      <alignment horizontal="left" vertical="center" shrinkToFit="1"/>
    </xf>
    <xf numFmtId="0" fontId="5" fillId="0" borderId="0" xfId="0" applyFont="1" applyBorder="1" applyAlignment="1" applyProtection="1">
      <alignment horizontal="center" vertical="center"/>
    </xf>
    <xf numFmtId="0" fontId="5" fillId="0" borderId="0" xfId="0" applyFont="1" applyBorder="1" applyAlignment="1" applyProtection="1">
      <alignment shrinkToFit="1"/>
    </xf>
    <xf numFmtId="0" fontId="0" fillId="0" borderId="0" xfId="0" applyBorder="1" applyAlignment="1" applyProtection="1">
      <alignment shrinkToFit="1"/>
    </xf>
    <xf numFmtId="176" fontId="33" fillId="0" borderId="11" xfId="0" applyNumberFormat="1" applyFont="1" applyFill="1" applyBorder="1" applyAlignment="1" applyProtection="1">
      <alignment horizontal="right" vertical="center"/>
    </xf>
    <xf numFmtId="178" fontId="5" fillId="0" borderId="0" xfId="0" applyNumberFormat="1" applyFont="1" applyFill="1" applyBorder="1" applyProtection="1">
      <alignment vertical="center"/>
    </xf>
    <xf numFmtId="0" fontId="0" fillId="0" borderId="74" xfId="0" applyBorder="1" applyProtection="1">
      <alignment vertical="center"/>
      <protection locked="0"/>
    </xf>
    <xf numFmtId="0" fontId="9" fillId="0" borderId="74" xfId="0" applyFont="1" applyBorder="1" applyAlignment="1" applyProtection="1">
      <alignment horizontal="center" vertical="center"/>
      <protection locked="0"/>
    </xf>
    <xf numFmtId="177" fontId="5" fillId="4" borderId="11" xfId="0" applyNumberFormat="1" applyFont="1" applyFill="1" applyBorder="1" applyAlignment="1" applyProtection="1">
      <alignment horizontal="right" vertical="center"/>
      <protection locked="0"/>
    </xf>
    <xf numFmtId="177" fontId="12" fillId="4" borderId="11" xfId="0" applyNumberFormat="1" applyFont="1" applyFill="1" applyBorder="1" applyAlignment="1" applyProtection="1">
      <alignment horizontal="right" vertical="center"/>
      <protection locked="0"/>
    </xf>
    <xf numFmtId="0" fontId="17" fillId="0" borderId="74" xfId="0" applyFont="1" applyBorder="1" applyAlignment="1" applyProtection="1">
      <alignment horizontal="center" vertical="center"/>
      <protection locked="0"/>
    </xf>
    <xf numFmtId="31" fontId="5" fillId="0" borderId="44" xfId="0" applyNumberFormat="1" applyFont="1" applyBorder="1" applyAlignment="1" applyProtection="1">
      <alignment horizontal="center" vertical="center"/>
      <protection locked="0"/>
    </xf>
    <xf numFmtId="31" fontId="5" fillId="0" borderId="45" xfId="0" applyNumberFormat="1" applyFont="1" applyBorder="1" applyAlignment="1" applyProtection="1">
      <alignment horizontal="center" vertical="center"/>
      <protection locked="0"/>
    </xf>
    <xf numFmtId="0" fontId="0" fillId="2" borderId="35" xfId="0" applyFill="1" applyBorder="1" applyAlignment="1" applyProtection="1">
      <alignment horizontal="center" vertical="center" shrinkToFit="1"/>
      <protection locked="0"/>
    </xf>
    <xf numFmtId="0" fontId="0" fillId="2" borderId="39" xfId="0" applyFill="1" applyBorder="1" applyAlignment="1" applyProtection="1">
      <alignment horizontal="center" vertical="center" shrinkToFit="1"/>
      <protection locked="0"/>
    </xf>
    <xf numFmtId="0" fontId="0" fillId="2" borderId="36" xfId="0" applyFill="1" applyBorder="1" applyAlignment="1" applyProtection="1">
      <alignment horizontal="center" vertical="center" shrinkToFit="1"/>
      <protection locked="0"/>
    </xf>
    <xf numFmtId="0" fontId="12" fillId="2" borderId="37" xfId="0" applyFont="1" applyFill="1" applyBorder="1" applyAlignment="1" applyProtection="1">
      <alignment horizontal="center" vertical="center" shrinkToFit="1"/>
      <protection locked="0"/>
    </xf>
    <xf numFmtId="0" fontId="4" fillId="2" borderId="27" xfId="0" applyFont="1" applyFill="1" applyBorder="1" applyAlignment="1" applyProtection="1">
      <alignment horizontal="center" vertical="center" shrinkToFit="1"/>
      <protection locked="0"/>
    </xf>
    <xf numFmtId="0" fontId="4" fillId="2" borderId="46" xfId="0" applyFont="1" applyFill="1" applyBorder="1" applyAlignment="1" applyProtection="1">
      <alignment horizontal="center" vertical="center" shrinkToFit="1"/>
      <protection locked="0"/>
    </xf>
    <xf numFmtId="0" fontId="12" fillId="4" borderId="47" xfId="0" applyFont="1" applyFill="1" applyBorder="1" applyAlignment="1" applyProtection="1">
      <alignment horizontal="center" vertical="center" shrinkToFit="1"/>
      <protection locked="0"/>
    </xf>
    <xf numFmtId="0" fontId="12" fillId="4" borderId="3" xfId="0" applyFont="1" applyFill="1" applyBorder="1" applyAlignment="1" applyProtection="1">
      <alignment horizontal="center" vertical="center" shrinkToFit="1"/>
      <protection locked="0"/>
    </xf>
    <xf numFmtId="0" fontId="12" fillId="4" borderId="38" xfId="0" applyFont="1" applyFill="1" applyBorder="1" applyAlignment="1" applyProtection="1">
      <alignment horizontal="center" vertical="center" shrinkToFit="1"/>
      <protection locked="0"/>
    </xf>
    <xf numFmtId="0" fontId="12" fillId="4" borderId="6" xfId="0" applyFont="1" applyFill="1" applyBorder="1" applyAlignment="1" applyProtection="1">
      <alignment horizontal="center" vertical="center" shrinkToFit="1"/>
      <protection locked="0"/>
    </xf>
    <xf numFmtId="0" fontId="12" fillId="4" borderId="7" xfId="0" applyFont="1" applyFill="1" applyBorder="1" applyAlignment="1" applyProtection="1">
      <alignment horizontal="center" vertical="center" shrinkToFit="1"/>
      <protection locked="0"/>
    </xf>
    <xf numFmtId="0" fontId="12" fillId="4" borderId="8" xfId="0" applyFont="1" applyFill="1" applyBorder="1" applyAlignment="1" applyProtection="1">
      <alignment horizontal="center" vertical="center" shrinkToFit="1"/>
      <protection locked="0"/>
    </xf>
    <xf numFmtId="0" fontId="11" fillId="6" borderId="48" xfId="0" applyFont="1" applyFill="1" applyBorder="1" applyAlignment="1" applyProtection="1">
      <alignment horizontal="center" vertical="center"/>
    </xf>
    <xf numFmtId="0" fontId="11" fillId="6" borderId="49" xfId="0" applyFont="1" applyFill="1" applyBorder="1" applyAlignment="1" applyProtection="1">
      <alignment horizontal="center" vertical="center"/>
    </xf>
    <xf numFmtId="0" fontId="11" fillId="6" borderId="50" xfId="0" applyFont="1" applyFill="1" applyBorder="1" applyAlignment="1" applyProtection="1">
      <alignment horizontal="center" vertical="center"/>
    </xf>
    <xf numFmtId="31" fontId="0" fillId="2" borderId="35" xfId="0" applyNumberFormat="1" applyFont="1" applyFill="1" applyBorder="1" applyAlignment="1" applyProtection="1">
      <alignment horizontal="center" vertical="center" shrinkToFit="1"/>
      <protection locked="0"/>
    </xf>
    <xf numFmtId="0" fontId="2" fillId="2" borderId="39" xfId="0" applyFont="1" applyFill="1" applyBorder="1" applyAlignment="1" applyProtection="1">
      <alignment horizontal="center" vertical="center" shrinkToFit="1"/>
      <protection locked="0"/>
    </xf>
    <xf numFmtId="181" fontId="5" fillId="2" borderId="2" xfId="0" applyNumberFormat="1" applyFont="1" applyFill="1" applyBorder="1" applyAlignment="1" applyProtection="1">
      <alignment horizontal="left" vertical="center"/>
      <protection locked="0"/>
    </xf>
    <xf numFmtId="181" fontId="5" fillId="2" borderId="31" xfId="0" applyNumberFormat="1" applyFont="1" applyFill="1" applyBorder="1" applyAlignment="1" applyProtection="1">
      <alignment horizontal="left" vertical="center"/>
      <protection locked="0"/>
    </xf>
    <xf numFmtId="0" fontId="5" fillId="0" borderId="54" xfId="0" applyFont="1" applyBorder="1" applyAlignment="1" applyProtection="1">
      <alignment horizontal="center" vertical="center" wrapText="1"/>
    </xf>
    <xf numFmtId="0" fontId="0" fillId="0" borderId="55" xfId="0" applyBorder="1" applyAlignment="1" applyProtection="1">
      <alignment horizontal="center" vertical="center"/>
    </xf>
    <xf numFmtId="0" fontId="6" fillId="4" borderId="29" xfId="0" applyFont="1" applyFill="1" applyBorder="1" applyAlignment="1" applyProtection="1">
      <alignment horizontal="center" vertical="center"/>
      <protection locked="0"/>
    </xf>
    <xf numFmtId="0" fontId="6" fillId="4" borderId="56" xfId="0" applyFont="1" applyFill="1" applyBorder="1" applyAlignment="1" applyProtection="1">
      <alignment horizontal="center" vertical="center"/>
      <protection locked="0"/>
    </xf>
    <xf numFmtId="0" fontId="0" fillId="2" borderId="57" xfId="0" applyFill="1" applyBorder="1" applyAlignment="1" applyProtection="1">
      <alignment horizontal="center" vertical="center" shrinkToFit="1"/>
      <protection locked="0"/>
    </xf>
    <xf numFmtId="0" fontId="0" fillId="2" borderId="58" xfId="0" applyFill="1" applyBorder="1" applyAlignment="1" applyProtection="1">
      <alignment vertical="center" shrinkToFit="1"/>
      <protection locked="0"/>
    </xf>
    <xf numFmtId="0" fontId="0" fillId="2" borderId="59" xfId="0" applyFill="1" applyBorder="1" applyAlignment="1" applyProtection="1">
      <alignment vertical="center" shrinkToFit="1"/>
      <protection locked="0"/>
    </xf>
    <xf numFmtId="180" fontId="5" fillId="4" borderId="1" xfId="0" applyNumberFormat="1" applyFont="1" applyFill="1" applyBorder="1" applyAlignment="1" applyProtection="1">
      <alignment horizontal="right" vertical="center"/>
      <protection locked="0"/>
    </xf>
    <xf numFmtId="180" fontId="5" fillId="4" borderId="34" xfId="0" applyNumberFormat="1" applyFont="1" applyFill="1" applyBorder="1" applyAlignment="1" applyProtection="1">
      <alignment horizontal="right" vertical="center"/>
      <protection locked="0"/>
    </xf>
    <xf numFmtId="0" fontId="32" fillId="4" borderId="60" xfId="0" applyFont="1" applyFill="1" applyBorder="1" applyAlignment="1" applyProtection="1">
      <alignment horizontal="center" vertical="center" shrinkToFit="1"/>
      <protection locked="0"/>
    </xf>
    <xf numFmtId="0" fontId="32" fillId="4" borderId="61" xfId="0" applyFont="1" applyFill="1" applyBorder="1" applyAlignment="1" applyProtection="1">
      <alignment horizontal="center" vertical="center" shrinkToFit="1"/>
      <protection locked="0"/>
    </xf>
    <xf numFmtId="0" fontId="32" fillId="4" borderId="62" xfId="0" applyFont="1" applyFill="1" applyBorder="1" applyAlignment="1" applyProtection="1">
      <alignment horizontal="center" vertical="center" shrinkToFit="1"/>
      <protection locked="0"/>
    </xf>
    <xf numFmtId="0" fontId="32" fillId="4" borderId="35" xfId="0" applyFont="1" applyFill="1" applyBorder="1" applyAlignment="1" applyProtection="1">
      <alignment horizontal="center" vertical="center" shrinkToFit="1"/>
      <protection locked="0"/>
    </xf>
    <xf numFmtId="0" fontId="32" fillId="4" borderId="39" xfId="0" applyFont="1" applyFill="1" applyBorder="1" applyAlignment="1" applyProtection="1">
      <alignment horizontal="center" vertical="center" shrinkToFit="1"/>
      <protection locked="0"/>
    </xf>
    <xf numFmtId="0" fontId="32" fillId="4" borderId="52" xfId="0" applyFont="1" applyFill="1" applyBorder="1" applyAlignment="1" applyProtection="1">
      <alignment horizontal="center" vertical="center" shrinkToFit="1"/>
      <protection locked="0"/>
    </xf>
    <xf numFmtId="0" fontId="12" fillId="2" borderId="1" xfId="0" applyFont="1" applyFill="1" applyBorder="1" applyAlignment="1" applyProtection="1">
      <alignment horizontal="center" vertical="center" shrinkToFit="1"/>
      <protection locked="0"/>
    </xf>
    <xf numFmtId="0" fontId="12" fillId="2" borderId="2" xfId="0" applyFont="1" applyFill="1" applyBorder="1" applyAlignment="1" applyProtection="1">
      <alignment horizontal="center" vertical="center" shrinkToFit="1"/>
      <protection locked="0"/>
    </xf>
    <xf numFmtId="0" fontId="12" fillId="2" borderId="31" xfId="0" applyFont="1" applyFill="1" applyBorder="1" applyAlignment="1" applyProtection="1">
      <alignment horizontal="center" vertical="center" shrinkToFit="1"/>
      <protection locked="0"/>
    </xf>
    <xf numFmtId="0" fontId="5" fillId="0" borderId="32" xfId="0" applyFont="1" applyBorder="1" applyAlignment="1" applyProtection="1">
      <alignment horizontal="center" vertical="center" shrinkToFit="1"/>
    </xf>
    <xf numFmtId="0" fontId="5" fillId="0" borderId="17" xfId="0" applyFont="1" applyBorder="1" applyAlignment="1" applyProtection="1">
      <alignment horizontal="center" vertical="center" shrinkToFit="1"/>
    </xf>
    <xf numFmtId="0" fontId="5" fillId="0" borderId="44" xfId="0" applyFont="1" applyBorder="1" applyAlignment="1" applyProtection="1">
      <alignment horizontal="center" vertical="center" shrinkToFit="1"/>
    </xf>
    <xf numFmtId="0" fontId="0" fillId="7" borderId="42" xfId="0" applyFont="1" applyFill="1" applyBorder="1" applyAlignment="1" applyProtection="1">
      <alignment horizontal="center" vertical="center" wrapText="1"/>
    </xf>
    <xf numFmtId="0" fontId="1" fillId="7" borderId="10" xfId="0" applyFont="1" applyFill="1" applyBorder="1" applyAlignment="1" applyProtection="1">
      <alignment horizontal="center" vertical="center" wrapText="1"/>
    </xf>
    <xf numFmtId="0" fontId="0" fillId="7" borderId="10" xfId="0" applyFill="1" applyBorder="1" applyAlignment="1" applyProtection="1">
      <alignment vertical="center"/>
    </xf>
    <xf numFmtId="0" fontId="0" fillId="7" borderId="43" xfId="0" applyFill="1" applyBorder="1" applyAlignment="1" applyProtection="1">
      <alignment vertical="center"/>
    </xf>
    <xf numFmtId="0" fontId="0" fillId="0" borderId="32" xfId="0" applyBorder="1" applyAlignment="1" applyProtection="1">
      <alignment vertical="center" wrapText="1"/>
    </xf>
    <xf numFmtId="0" fontId="0" fillId="0" borderId="44" xfId="0" applyBorder="1" applyAlignment="1" applyProtection="1">
      <alignment vertical="center" wrapText="1"/>
    </xf>
    <xf numFmtId="0" fontId="0" fillId="0" borderId="17" xfId="0" applyBorder="1" applyAlignment="1" applyProtection="1">
      <alignment vertical="center" wrapText="1"/>
    </xf>
    <xf numFmtId="0" fontId="5" fillId="0" borderId="45" xfId="0" applyFont="1" applyBorder="1" applyAlignment="1" applyProtection="1">
      <alignment horizontal="center" vertical="center" shrinkToFit="1"/>
    </xf>
    <xf numFmtId="184" fontId="9" fillId="0" borderId="47" xfId="0" applyNumberFormat="1" applyFont="1" applyBorder="1" applyAlignment="1" applyProtection="1">
      <alignment horizontal="center" vertical="center" wrapText="1"/>
    </xf>
    <xf numFmtId="184" fontId="9" fillId="0" borderId="38" xfId="0" applyNumberFormat="1" applyFont="1" applyBorder="1" applyAlignment="1" applyProtection="1">
      <alignment horizontal="center" vertical="center" wrapText="1"/>
    </xf>
    <xf numFmtId="184" fontId="9" fillId="0" borderId="35" xfId="0" applyNumberFormat="1" applyFont="1" applyBorder="1" applyAlignment="1" applyProtection="1">
      <alignment horizontal="center" vertical="center" wrapText="1"/>
    </xf>
    <xf numFmtId="184" fontId="9" fillId="0" borderId="36" xfId="0" applyNumberFormat="1" applyFont="1" applyBorder="1" applyAlignment="1" applyProtection="1">
      <alignment horizontal="center" vertical="center" wrapText="1"/>
    </xf>
    <xf numFmtId="0" fontId="9" fillId="0" borderId="47" xfId="0" applyFont="1" applyBorder="1" applyAlignment="1" applyProtection="1">
      <alignment horizontal="center" vertical="center" wrapText="1"/>
    </xf>
    <xf numFmtId="0" fontId="10" fillId="0" borderId="38" xfId="0" applyFont="1" applyBorder="1" applyAlignment="1" applyProtection="1">
      <alignment horizontal="center" vertical="center" wrapText="1"/>
    </xf>
    <xf numFmtId="0" fontId="10" fillId="0" borderId="35" xfId="0" applyFont="1" applyBorder="1" applyAlignment="1" applyProtection="1">
      <alignment horizontal="center" vertical="center" wrapText="1"/>
    </xf>
    <xf numFmtId="0" fontId="10" fillId="0" borderId="36" xfId="0" applyFont="1" applyBorder="1" applyAlignment="1" applyProtection="1">
      <alignment horizontal="center" vertical="center" wrapText="1"/>
    </xf>
    <xf numFmtId="0" fontId="5" fillId="0" borderId="47" xfId="0" applyFont="1" applyBorder="1" applyAlignment="1" applyProtection="1">
      <alignment vertical="center" wrapText="1"/>
    </xf>
    <xf numFmtId="0" fontId="0" fillId="0" borderId="3" xfId="0" applyBorder="1" applyAlignment="1" applyProtection="1">
      <alignment vertical="center" wrapText="1"/>
    </xf>
    <xf numFmtId="0" fontId="0" fillId="0" borderId="51" xfId="0" applyBorder="1" applyAlignment="1" applyProtection="1">
      <alignment vertical="center" wrapText="1"/>
    </xf>
    <xf numFmtId="0" fontId="5" fillId="0" borderId="4" xfId="0" applyFont="1" applyBorder="1" applyAlignment="1" applyProtection="1">
      <alignment vertical="center" wrapText="1"/>
    </xf>
    <xf numFmtId="0" fontId="0" fillId="0" borderId="0" xfId="0" applyBorder="1" applyAlignment="1" applyProtection="1">
      <alignment vertical="center" wrapText="1"/>
    </xf>
    <xf numFmtId="0" fontId="0" fillId="0" borderId="63" xfId="0" applyBorder="1" applyAlignment="1" applyProtection="1">
      <alignment vertical="center" wrapText="1"/>
    </xf>
    <xf numFmtId="0" fontId="0" fillId="0" borderId="6" xfId="0" applyBorder="1" applyAlignment="1" applyProtection="1">
      <alignment vertical="center" wrapText="1"/>
    </xf>
    <xf numFmtId="0" fontId="0" fillId="0" borderId="7" xfId="0" applyBorder="1" applyAlignment="1" applyProtection="1">
      <alignment vertical="center" wrapText="1"/>
    </xf>
    <xf numFmtId="0" fontId="0" fillId="0" borderId="22" xfId="0" applyBorder="1" applyAlignment="1" applyProtection="1">
      <alignment vertical="center" wrapText="1"/>
    </xf>
    <xf numFmtId="0" fontId="9" fillId="5" borderId="6" xfId="0" applyFont="1" applyFill="1" applyBorder="1" applyAlignment="1" applyProtection="1">
      <alignment horizontal="center" vertical="center" shrinkToFit="1"/>
    </xf>
    <xf numFmtId="0" fontId="9" fillId="5" borderId="8" xfId="0" applyFont="1" applyFill="1" applyBorder="1" applyAlignment="1" applyProtection="1">
      <alignment horizontal="center" vertical="center" shrinkToFit="1"/>
    </xf>
    <xf numFmtId="0" fontId="9" fillId="5" borderId="47" xfId="0" applyFont="1" applyFill="1" applyBorder="1" applyAlignment="1" applyProtection="1">
      <alignment horizontal="center" vertical="center" shrinkToFit="1"/>
    </xf>
    <xf numFmtId="0" fontId="9" fillId="5" borderId="38" xfId="0" applyFont="1" applyFill="1" applyBorder="1" applyAlignment="1" applyProtection="1">
      <alignment horizontal="center" vertical="center" shrinkToFit="1"/>
    </xf>
    <xf numFmtId="0" fontId="20" fillId="0" borderId="64" xfId="0" applyFont="1" applyBorder="1" applyAlignment="1" applyProtection="1">
      <alignment horizontal="center" vertical="center"/>
    </xf>
    <xf numFmtId="0" fontId="16" fillId="0" borderId="45" xfId="0" applyFont="1" applyBorder="1" applyAlignment="1" applyProtection="1">
      <alignment horizontal="center" vertical="center"/>
    </xf>
    <xf numFmtId="0" fontId="0" fillId="0" borderId="57" xfId="0" applyFont="1" applyBorder="1" applyAlignment="1" applyProtection="1">
      <alignment horizontal="left" vertical="center" wrapText="1"/>
    </xf>
    <xf numFmtId="0" fontId="0" fillId="0" borderId="58" xfId="0" applyFont="1" applyBorder="1" applyAlignment="1" applyProtection="1">
      <alignment horizontal="left" vertical="center" wrapText="1"/>
    </xf>
    <xf numFmtId="0" fontId="0" fillId="0" borderId="65" xfId="0" applyFont="1" applyBorder="1" applyAlignment="1" applyProtection="1">
      <alignment horizontal="left" vertical="center" wrapText="1"/>
    </xf>
    <xf numFmtId="0" fontId="0" fillId="0" borderId="35" xfId="0" applyFont="1" applyBorder="1" applyAlignment="1" applyProtection="1">
      <alignment horizontal="left" vertical="center" wrapText="1"/>
    </xf>
    <xf numFmtId="0" fontId="0" fillId="0" borderId="39" xfId="0" applyFont="1" applyBorder="1" applyAlignment="1" applyProtection="1">
      <alignment horizontal="left" vertical="center" wrapText="1"/>
    </xf>
    <xf numFmtId="0" fontId="0" fillId="0" borderId="52" xfId="0" applyFont="1" applyBorder="1" applyAlignment="1" applyProtection="1">
      <alignment horizontal="left" vertical="center" wrapText="1"/>
    </xf>
    <xf numFmtId="0" fontId="5" fillId="0" borderId="1"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34" xfId="0" applyFont="1" applyBorder="1" applyAlignment="1" applyProtection="1">
      <alignment horizontal="center" vertical="center"/>
    </xf>
    <xf numFmtId="178" fontId="7" fillId="0" borderId="16" xfId="0" applyNumberFormat="1" applyFont="1" applyBorder="1" applyAlignment="1" applyProtection="1">
      <alignment horizontal="center" vertical="center"/>
    </xf>
    <xf numFmtId="178" fontId="7" fillId="0" borderId="11" xfId="0" applyNumberFormat="1" applyFont="1" applyBorder="1" applyAlignment="1" applyProtection="1">
      <alignment horizontal="center" vertical="center"/>
    </xf>
    <xf numFmtId="0" fontId="5" fillId="5" borderId="53" xfId="0" applyFont="1" applyFill="1" applyBorder="1" applyAlignment="1" applyProtection="1">
      <alignment horizontal="center" vertical="center" wrapText="1"/>
    </xf>
    <xf numFmtId="0" fontId="0" fillId="5" borderId="10" xfId="0" applyFill="1" applyBorder="1" applyAlignment="1" applyProtection="1">
      <alignment horizontal="center" vertical="center" wrapText="1"/>
      <protection locked="0"/>
    </xf>
    <xf numFmtId="0" fontId="0" fillId="5" borderId="43" xfId="0" applyFill="1" applyBorder="1" applyAlignment="1" applyProtection="1">
      <alignment horizontal="center" vertical="center" wrapText="1"/>
      <protection locked="0"/>
    </xf>
    <xf numFmtId="0" fontId="20" fillId="0" borderId="32" xfId="0" applyFont="1" applyBorder="1" applyAlignment="1" applyProtection="1">
      <alignment horizontal="center" vertical="center"/>
    </xf>
    <xf numFmtId="177" fontId="7" fillId="0" borderId="32" xfId="0" applyNumberFormat="1" applyFont="1" applyBorder="1" applyAlignment="1" applyProtection="1">
      <alignment horizontal="center" vertical="center"/>
    </xf>
    <xf numFmtId="177" fontId="7" fillId="0" borderId="45" xfId="0" applyNumberFormat="1" applyFont="1" applyBorder="1" applyAlignment="1" applyProtection="1">
      <alignment horizontal="center" vertical="center"/>
    </xf>
    <xf numFmtId="0" fontId="20" fillId="0" borderId="32" xfId="0" applyFont="1" applyBorder="1" applyAlignment="1" applyProtection="1">
      <alignment horizontal="center" vertical="center" wrapText="1"/>
    </xf>
    <xf numFmtId="0" fontId="20" fillId="0" borderId="44" xfId="0" applyFont="1" applyBorder="1" applyAlignment="1" applyProtection="1">
      <alignment horizontal="center" vertical="center" wrapText="1"/>
    </xf>
    <xf numFmtId="0" fontId="16" fillId="0" borderId="17" xfId="0" applyFont="1" applyBorder="1" applyAlignment="1" applyProtection="1">
      <alignment horizontal="center" vertical="center" wrapText="1"/>
    </xf>
    <xf numFmtId="0" fontId="9" fillId="5" borderId="4" xfId="0" applyFont="1" applyFill="1" applyBorder="1" applyAlignment="1" applyProtection="1">
      <alignment horizontal="center" vertical="center" shrinkToFit="1"/>
    </xf>
    <xf numFmtId="0" fontId="9" fillId="5" borderId="5" xfId="0" applyFont="1" applyFill="1" applyBorder="1" applyAlignment="1" applyProtection="1">
      <alignment horizontal="center" vertical="center" shrinkToFit="1"/>
    </xf>
    <xf numFmtId="178" fontId="7" fillId="0" borderId="32" xfId="0" applyNumberFormat="1" applyFont="1" applyBorder="1" applyAlignment="1" applyProtection="1">
      <alignment horizontal="center" vertical="center" wrapText="1"/>
    </xf>
    <xf numFmtId="178" fontId="7" fillId="0" borderId="44" xfId="0" applyNumberFormat="1" applyFont="1" applyBorder="1" applyAlignment="1" applyProtection="1">
      <alignment horizontal="center" vertical="center" wrapText="1"/>
    </xf>
    <xf numFmtId="178" fontId="7" fillId="0" borderId="17" xfId="0" applyNumberFormat="1" applyFont="1" applyBorder="1" applyAlignment="1" applyProtection="1">
      <alignment horizontal="center" vertical="center" wrapText="1"/>
    </xf>
    <xf numFmtId="0" fontId="5" fillId="0" borderId="3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0" fillId="0" borderId="35" xfId="0" applyBorder="1" applyAlignment="1" applyProtection="1">
      <alignment vertical="center" wrapText="1"/>
    </xf>
    <xf numFmtId="0" fontId="0" fillId="0" borderId="39" xfId="0" applyBorder="1" applyAlignment="1" applyProtection="1">
      <alignment vertical="center" wrapText="1"/>
    </xf>
    <xf numFmtId="0" fontId="0" fillId="0" borderId="52" xfId="0" applyBorder="1" applyAlignment="1" applyProtection="1">
      <alignment vertical="center" wrapText="1"/>
    </xf>
    <xf numFmtId="0" fontId="0" fillId="0" borderId="47" xfId="0" applyFont="1" applyBorder="1" applyAlignment="1" applyProtection="1">
      <alignment vertical="center"/>
    </xf>
    <xf numFmtId="0" fontId="2" fillId="0" borderId="3" xfId="0" applyFont="1" applyBorder="1" applyAlignment="1" applyProtection="1">
      <alignment vertical="center"/>
    </xf>
    <xf numFmtId="0" fontId="2" fillId="0" borderId="51" xfId="0" applyFont="1" applyBorder="1" applyAlignment="1" applyProtection="1">
      <alignment vertical="center"/>
    </xf>
    <xf numFmtId="0" fontId="2" fillId="0" borderId="4" xfId="0" applyFont="1" applyBorder="1" applyAlignment="1" applyProtection="1">
      <alignment vertical="center"/>
    </xf>
    <xf numFmtId="0" fontId="2" fillId="0" borderId="0" xfId="0" applyFont="1" applyBorder="1" applyAlignment="1" applyProtection="1">
      <alignment vertical="center"/>
    </xf>
    <xf numFmtId="0" fontId="2" fillId="0" borderId="63" xfId="0" applyFont="1" applyBorder="1" applyAlignment="1" applyProtection="1">
      <alignment vertical="center"/>
    </xf>
    <xf numFmtId="0" fontId="2" fillId="0" borderId="35" xfId="0" applyFont="1" applyBorder="1" applyAlignment="1" applyProtection="1">
      <alignment vertical="center"/>
    </xf>
    <xf numFmtId="0" fontId="2" fillId="0" borderId="39" xfId="0" applyFont="1" applyBorder="1" applyAlignment="1" applyProtection="1">
      <alignment vertical="center"/>
    </xf>
    <xf numFmtId="0" fontId="2" fillId="0" borderId="52" xfId="0" applyFont="1" applyBorder="1" applyAlignment="1" applyProtection="1">
      <alignment vertical="center"/>
    </xf>
    <xf numFmtId="179" fontId="7" fillId="0" borderId="32" xfId="0" applyNumberFormat="1" applyFont="1" applyBorder="1" applyAlignment="1" applyProtection="1">
      <alignment horizontal="center" vertical="center"/>
    </xf>
    <xf numFmtId="179" fontId="7" fillId="0" borderId="45" xfId="0" applyNumberFormat="1" applyFont="1" applyBorder="1" applyAlignment="1" applyProtection="1">
      <alignment horizontal="center" vertical="center"/>
    </xf>
    <xf numFmtId="181" fontId="5" fillId="4" borderId="1" xfId="0" applyNumberFormat="1" applyFont="1" applyFill="1" applyBorder="1" applyAlignment="1" applyProtection="1">
      <alignment horizontal="left" vertical="top" wrapText="1" shrinkToFit="1"/>
      <protection locked="0"/>
    </xf>
    <xf numFmtId="181" fontId="5" fillId="4" borderId="2" xfId="0" applyNumberFormat="1" applyFont="1" applyFill="1" applyBorder="1" applyAlignment="1" applyProtection="1">
      <alignment horizontal="left" vertical="top" shrinkToFit="1"/>
      <protection locked="0"/>
    </xf>
    <xf numFmtId="181" fontId="5" fillId="4" borderId="34" xfId="0" applyNumberFormat="1" applyFont="1" applyFill="1" applyBorder="1" applyAlignment="1" applyProtection="1">
      <alignment horizontal="left" vertical="top" shrinkToFit="1"/>
      <protection locked="0"/>
    </xf>
    <xf numFmtId="0" fontId="5" fillId="5" borderId="47" xfId="0" applyFont="1" applyFill="1" applyBorder="1" applyAlignment="1" applyProtection="1">
      <alignment horizontal="left" vertical="center"/>
    </xf>
    <xf numFmtId="0" fontId="5" fillId="5" borderId="35" xfId="0" applyFont="1" applyFill="1" applyBorder="1" applyAlignment="1" applyProtection="1">
      <alignment horizontal="left" vertical="center"/>
    </xf>
    <xf numFmtId="0" fontId="0" fillId="0" borderId="47" xfId="0" applyBorder="1" applyAlignment="1" applyProtection="1">
      <alignment vertical="center"/>
    </xf>
    <xf numFmtId="0" fontId="0" fillId="0" borderId="3" xfId="0" applyBorder="1" applyAlignment="1" applyProtection="1">
      <alignment vertical="center"/>
    </xf>
    <xf numFmtId="0" fontId="0" fillId="0" borderId="51" xfId="0" applyBorder="1" applyAlignment="1" applyProtection="1">
      <alignment vertical="center"/>
    </xf>
    <xf numFmtId="0" fontId="0" fillId="0" borderId="35" xfId="0" applyBorder="1" applyAlignment="1" applyProtection="1">
      <alignment vertical="center"/>
    </xf>
    <xf numFmtId="0" fontId="0" fillId="0" borderId="39" xfId="0" applyBorder="1" applyAlignment="1" applyProtection="1">
      <alignment vertical="center"/>
    </xf>
    <xf numFmtId="0" fontId="0" fillId="0" borderId="52" xfId="0" applyBorder="1" applyAlignment="1" applyProtection="1">
      <alignment vertical="center"/>
    </xf>
    <xf numFmtId="0" fontId="17" fillId="5" borderId="57" xfId="0" applyFont="1" applyFill="1" applyBorder="1" applyAlignment="1" applyProtection="1">
      <alignment horizontal="center" wrapText="1"/>
    </xf>
    <xf numFmtId="0" fontId="17" fillId="5" borderId="59" xfId="0" applyFont="1" applyFill="1" applyBorder="1" applyAlignment="1" applyProtection="1">
      <alignment horizontal="center" wrapText="1"/>
    </xf>
    <xf numFmtId="0" fontId="0" fillId="0" borderId="1" xfId="0" applyFont="1" applyBorder="1" applyAlignment="1" applyProtection="1">
      <alignment horizontal="left" vertical="center"/>
    </xf>
    <xf numFmtId="0" fontId="0" fillId="0" borderId="2" xfId="0" applyFont="1" applyBorder="1" applyAlignment="1" applyProtection="1">
      <alignment horizontal="left" vertical="center"/>
    </xf>
    <xf numFmtId="0" fontId="0" fillId="0" borderId="31" xfId="0" applyFont="1" applyBorder="1" applyAlignment="1" applyProtection="1">
      <alignment horizontal="left" vertical="center"/>
    </xf>
    <xf numFmtId="0" fontId="5" fillId="0" borderId="64" xfId="0" applyFont="1" applyBorder="1" applyAlignment="1" applyProtection="1">
      <alignment horizontal="center" vertical="center" shrinkToFit="1"/>
    </xf>
    <xf numFmtId="0" fontId="5" fillId="2" borderId="1"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31" xfId="0" applyFont="1" applyFill="1" applyBorder="1" applyAlignment="1" applyProtection="1">
      <alignment horizontal="center" vertical="center"/>
      <protection locked="0"/>
    </xf>
    <xf numFmtId="176" fontId="7" fillId="0" borderId="11" xfId="0" applyNumberFormat="1" applyFont="1" applyBorder="1" applyAlignment="1" applyProtection="1">
      <alignment horizontal="center" vertical="center"/>
    </xf>
    <xf numFmtId="0" fontId="12" fillId="0" borderId="66" xfId="0" applyFont="1" applyBorder="1" applyAlignment="1" applyProtection="1">
      <alignment horizontal="center" vertical="center"/>
    </xf>
    <xf numFmtId="0" fontId="12" fillId="0" borderId="67" xfId="0" applyFont="1" applyBorder="1" applyAlignment="1" applyProtection="1">
      <alignment horizontal="center" vertical="center"/>
    </xf>
    <xf numFmtId="0" fontId="12" fillId="0" borderId="68" xfId="0" applyFont="1" applyBorder="1" applyAlignment="1" applyProtection="1">
      <alignment horizontal="center" vertical="center"/>
    </xf>
    <xf numFmtId="0" fontId="14" fillId="0" borderId="0" xfId="0" applyFont="1" applyBorder="1" applyAlignment="1" applyProtection="1">
      <alignment horizontal="left" vertical="center" wrapText="1"/>
    </xf>
    <xf numFmtId="49" fontId="14" fillId="0" borderId="0" xfId="2" applyNumberFormat="1" applyFont="1" applyBorder="1" applyAlignment="1" applyProtection="1">
      <alignment horizontal="justify" vertical="justify" wrapText="1"/>
    </xf>
    <xf numFmtId="38" fontId="5" fillId="0" borderId="0" xfId="2" applyFont="1" applyBorder="1" applyAlignment="1" applyProtection="1">
      <alignment horizontal="right" vertical="center" shrinkToFit="1"/>
    </xf>
    <xf numFmtId="0" fontId="11" fillId="6" borderId="69" xfId="0" applyFont="1" applyFill="1" applyBorder="1" applyAlignment="1" applyProtection="1">
      <alignment horizontal="center" vertical="center"/>
    </xf>
    <xf numFmtId="0" fontId="11" fillId="6" borderId="70" xfId="0" applyFont="1" applyFill="1" applyBorder="1" applyAlignment="1" applyProtection="1">
      <alignment horizontal="center" vertical="center"/>
    </xf>
    <xf numFmtId="0" fontId="11" fillId="6" borderId="71" xfId="0" applyFont="1" applyFill="1" applyBorder="1" applyAlignment="1" applyProtection="1">
      <alignment horizontal="center" vertical="center"/>
    </xf>
    <xf numFmtId="0" fontId="12" fillId="0" borderId="27" xfId="0" applyFont="1" applyBorder="1" applyAlignment="1" applyProtection="1">
      <alignment horizontal="center" vertical="center"/>
    </xf>
    <xf numFmtId="0" fontId="4" fillId="0" borderId="27" xfId="0" applyFont="1" applyBorder="1" applyAlignment="1" applyProtection="1">
      <alignment horizontal="center" vertical="center"/>
    </xf>
    <xf numFmtId="0" fontId="4" fillId="0" borderId="46"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180" fontId="5" fillId="4" borderId="40"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wrapText="1"/>
    </xf>
    <xf numFmtId="0" fontId="0" fillId="0" borderId="0" xfId="0" applyFill="1" applyAlignment="1" applyProtection="1">
      <alignment vertical="center"/>
    </xf>
    <xf numFmtId="0" fontId="5" fillId="0" borderId="72" xfId="0" applyFont="1" applyBorder="1" applyAlignment="1" applyProtection="1">
      <alignment horizontal="center" vertical="center"/>
    </xf>
    <xf numFmtId="0" fontId="5" fillId="0" borderId="73" xfId="0" applyFont="1" applyBorder="1" applyAlignment="1" applyProtection="1">
      <alignment horizontal="center" vertical="center"/>
    </xf>
    <xf numFmtId="0" fontId="5" fillId="0" borderId="25"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64" xfId="0" applyFont="1" applyBorder="1" applyAlignment="1" applyProtection="1">
      <alignment horizontal="center" vertical="center"/>
    </xf>
    <xf numFmtId="0" fontId="5" fillId="0" borderId="17" xfId="0" applyFont="1" applyBorder="1" applyAlignment="1" applyProtection="1">
      <alignment horizontal="center" vertical="center"/>
    </xf>
    <xf numFmtId="0" fontId="9" fillId="0" borderId="0" xfId="0" applyFont="1" applyBorder="1" applyAlignment="1" applyProtection="1">
      <alignment horizontal="left" vertical="center" shrinkToFit="1"/>
    </xf>
    <xf numFmtId="0" fontId="9" fillId="0" borderId="5" xfId="0" applyFont="1" applyBorder="1" applyAlignment="1" applyProtection="1">
      <alignment horizontal="left" vertical="center" shrinkToFit="1"/>
    </xf>
    <xf numFmtId="0" fontId="5" fillId="0" borderId="0" xfId="0" applyFont="1" applyBorder="1" applyAlignment="1" applyProtection="1">
      <alignment vertical="center" shrinkToFit="1"/>
    </xf>
    <xf numFmtId="0" fontId="0" fillId="0" borderId="0" xfId="0" applyBorder="1" applyAlignment="1" applyProtection="1">
      <alignment vertical="center" shrinkToFit="1"/>
    </xf>
    <xf numFmtId="0" fontId="5" fillId="0" borderId="0" xfId="0" applyFont="1" applyBorder="1" applyAlignment="1" applyProtection="1">
      <alignment horizontal="left" vertical="justify" wrapText="1"/>
    </xf>
    <xf numFmtId="0" fontId="38" fillId="0" borderId="0" xfId="0" applyFont="1" applyBorder="1" applyAlignment="1" applyProtection="1">
      <alignment horizontal="left" vertical="top" wrapText="1"/>
    </xf>
    <xf numFmtId="180" fontId="5" fillId="4" borderId="12" xfId="0" applyNumberFormat="1" applyFont="1" applyFill="1" applyBorder="1" applyAlignment="1" applyProtection="1">
      <alignment horizontal="center" vertical="center"/>
      <protection locked="0"/>
    </xf>
    <xf numFmtId="180" fontId="5" fillId="4" borderId="45" xfId="0" applyNumberFormat="1" applyFont="1" applyFill="1" applyBorder="1" applyAlignment="1" applyProtection="1">
      <alignment horizontal="center" vertical="center"/>
      <protection locked="0"/>
    </xf>
    <xf numFmtId="0" fontId="5" fillId="0" borderId="0" xfId="0" applyFont="1" applyBorder="1" applyAlignment="1" applyProtection="1">
      <alignment shrinkToFit="1"/>
    </xf>
    <xf numFmtId="0" fontId="0" fillId="0" borderId="0" xfId="0" applyBorder="1" applyAlignment="1" applyProtection="1">
      <alignment shrinkToFit="1"/>
    </xf>
    <xf numFmtId="0" fontId="5" fillId="0" borderId="0" xfId="0" applyFont="1" applyBorder="1" applyAlignment="1" applyProtection="1">
      <alignment horizontal="left" vertical="center" wrapText="1"/>
    </xf>
    <xf numFmtId="0" fontId="5" fillId="0" borderId="57" xfId="0" applyFont="1" applyBorder="1" applyAlignment="1" applyProtection="1">
      <alignment horizontal="center" vertical="center"/>
    </xf>
    <xf numFmtId="0" fontId="5" fillId="0" borderId="65"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22" xfId="0" applyFont="1" applyBorder="1" applyAlignment="1" applyProtection="1">
      <alignment horizontal="center" vertical="center"/>
    </xf>
    <xf numFmtId="0" fontId="17" fillId="0" borderId="74" xfId="0" applyNumberFormat="1" applyFont="1" applyBorder="1" applyAlignment="1" applyProtection="1">
      <alignment horizontal="center" vertical="center"/>
      <protection locked="0"/>
    </xf>
    <xf numFmtId="0" fontId="11" fillId="6" borderId="48" xfId="0" applyFont="1" applyFill="1" applyBorder="1" applyAlignment="1" applyProtection="1">
      <alignment horizontal="center" vertical="center"/>
      <protection locked="0"/>
    </xf>
    <xf numFmtId="0" fontId="11" fillId="6" borderId="49" xfId="0" applyFont="1" applyFill="1" applyBorder="1" applyAlignment="1" applyProtection="1">
      <alignment horizontal="center" vertical="center"/>
      <protection locked="0"/>
    </xf>
    <xf numFmtId="0" fontId="11" fillId="6" borderId="50" xfId="0" applyFont="1" applyFill="1" applyBorder="1" applyAlignment="1" applyProtection="1">
      <alignment horizontal="center" vertical="center"/>
      <protection locked="0"/>
    </xf>
  </cellXfs>
  <cellStyles count="3">
    <cellStyle name="パーセント 2" xfId="1"/>
    <cellStyle name="桁区切り" xfId="2" builtinId="6"/>
    <cellStyle name="標準" xfId="0" builtinId="0"/>
  </cellStyles>
  <dxfs count="12">
    <dxf>
      <fill>
        <patternFill>
          <bgColor rgb="FFCCFFFF"/>
        </patternFill>
      </fill>
    </dxf>
    <dxf>
      <fill>
        <patternFill>
          <bgColor rgb="FFFFFF00"/>
        </patternFill>
      </fill>
    </dxf>
    <dxf>
      <fill>
        <patternFill>
          <bgColor rgb="FFFFFF00"/>
        </patternFill>
      </fill>
    </dxf>
    <dxf>
      <fill>
        <patternFill>
          <bgColor rgb="FFFFFF00"/>
        </patternFill>
      </fill>
    </dxf>
    <dxf>
      <fill>
        <patternFill>
          <bgColor rgb="FFCCFFFF"/>
        </patternFill>
      </fill>
    </dxf>
    <dxf>
      <font>
        <color rgb="FFFF0000"/>
        <name val="ＭＳ Ｐゴシック"/>
        <scheme val="none"/>
      </font>
    </dxf>
    <dxf>
      <font>
        <color rgb="FFFF0000"/>
      </font>
    </dxf>
    <dxf>
      <font>
        <color rgb="FFFF0000"/>
      </font>
    </dxf>
    <dxf>
      <font>
        <color rgb="FFFF0000"/>
      </font>
    </dxf>
    <dxf>
      <font>
        <color rgb="FFFF0000"/>
        <name val="ＭＳ Ｐゴシック"/>
        <scheme val="none"/>
      </font>
    </dxf>
    <dxf>
      <font>
        <color rgb="FFFF0000"/>
        <name val="ＭＳ Ｐゴシック"/>
        <scheme val="none"/>
      </font>
    </dxf>
    <dxf>
      <font>
        <color rgb="FFFF0000"/>
        <name val="ＭＳ Ｐゴシック"/>
        <scheme val="none"/>
      </font>
    </dxf>
  </dxfs>
  <tableStyles count="0" defaultTableStyle="TableStyleMedium9" defaultPivotStyle="PivotStyleLight16"/>
  <colors>
    <mruColors>
      <color rgb="FF16365C"/>
      <color rgb="FFD9D9D9"/>
      <color rgb="FFCCFFFF"/>
      <color rgb="FFC8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685800</xdr:colOff>
      <xdr:row>28</xdr:row>
      <xdr:rowOff>142875</xdr:rowOff>
    </xdr:from>
    <xdr:to>
      <xdr:col>8</xdr:col>
      <xdr:colOff>76200</xdr:colOff>
      <xdr:row>39</xdr:row>
      <xdr:rowOff>95250</xdr:rowOff>
    </xdr:to>
    <xdr:pic>
      <xdr:nvPicPr>
        <xdr:cNvPr id="4219" name="図 13" descr="白紙.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43100" y="5505450"/>
          <a:ext cx="3648075" cy="2047875"/>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3</xdr:col>
      <xdr:colOff>0</xdr:colOff>
      <xdr:row>42</xdr:row>
      <xdr:rowOff>180975</xdr:rowOff>
    </xdr:from>
    <xdr:to>
      <xdr:col>8</xdr:col>
      <xdr:colOff>85725</xdr:colOff>
      <xdr:row>53</xdr:row>
      <xdr:rowOff>133350</xdr:rowOff>
    </xdr:to>
    <xdr:pic>
      <xdr:nvPicPr>
        <xdr:cNvPr id="4220" name="図 13" descr="白紙.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2625" y="8010525"/>
          <a:ext cx="3648075" cy="2038350"/>
        </a:xfrm>
        <a:prstGeom prst="rect">
          <a:avLst/>
        </a:prstGeom>
        <a:solidFill>
          <a:srgbClr val="00B0F0">
            <a:alpha val="61176"/>
          </a:srgbClr>
        </a:solidFill>
        <a:ln w="3175">
          <a:solidFill>
            <a:srgbClr val="000000"/>
          </a:solidFill>
          <a:miter lim="800000"/>
          <a:headEnd/>
          <a:tailEnd/>
        </a:ln>
      </xdr:spPr>
    </xdr:pic>
    <xdr:clientData fLocksWithSheet="0"/>
  </xdr:twoCellAnchor>
  <xdr:twoCellAnchor>
    <xdr:from>
      <xdr:col>1</xdr:col>
      <xdr:colOff>38100</xdr:colOff>
      <xdr:row>16</xdr:row>
      <xdr:rowOff>47625</xdr:rowOff>
    </xdr:from>
    <xdr:to>
      <xdr:col>3</xdr:col>
      <xdr:colOff>469222</xdr:colOff>
      <xdr:row>18</xdr:row>
      <xdr:rowOff>161180</xdr:rowOff>
    </xdr:to>
    <mc:AlternateContent xmlns:mc="http://schemas.openxmlformats.org/markup-compatibility/2006" xmlns:a14="http://schemas.microsoft.com/office/drawing/2010/main">
      <mc:Choice Requires="a14">
        <xdr:sp macro="" textlink="">
          <xdr:nvSpPr>
            <xdr:cNvPr id="5" name="テキスト ボックス 6"/>
            <xdr:cNvSpPr txBox="1"/>
          </xdr:nvSpPr>
          <xdr:spPr>
            <a:xfrm>
              <a:off x="828675" y="3228975"/>
              <a:ext cx="1593172" cy="40883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ja-JP" altLang="ja-JP" sz="900" i="1">
                            <a:solidFill>
                              <a:schemeClr val="tx1"/>
                            </a:solidFill>
                            <a:effectLst/>
                            <a:latin typeface="Cambria Math"/>
                            <a:ea typeface="+mn-ea"/>
                            <a:cs typeface="+mn-cs"/>
                          </a:rPr>
                        </m:ctrlPr>
                      </m:sSubPr>
                      <m:e>
                        <m:r>
                          <a:rPr lang="en-US" altLang="ja-JP" sz="900" i="1">
                            <a:solidFill>
                              <a:schemeClr val="tx1"/>
                            </a:solidFill>
                            <a:effectLst/>
                            <a:latin typeface="Cambria Math"/>
                            <a:ea typeface="+mn-ea"/>
                            <a:cs typeface="+mn-cs"/>
                          </a:rPr>
                          <m:t>𝜀</m:t>
                        </m:r>
                      </m:e>
                      <m:sub>
                        <m:r>
                          <m:rPr>
                            <m:sty m:val="p"/>
                          </m:rPr>
                          <a:rPr lang="en-US" altLang="ja-JP" sz="900">
                            <a:solidFill>
                              <a:schemeClr val="tx1"/>
                            </a:solidFill>
                            <a:effectLst/>
                            <a:latin typeface="Cambria Math"/>
                            <a:ea typeface="+mn-ea"/>
                            <a:cs typeface="+mn-cs"/>
                          </a:rPr>
                          <m:t>p</m:t>
                        </m:r>
                      </m:sub>
                    </m:sSub>
                    <m:r>
                      <a:rPr lang="en-US" altLang="ja-JP" sz="900">
                        <a:solidFill>
                          <a:schemeClr val="tx1"/>
                        </a:solidFill>
                        <a:effectLst/>
                        <a:latin typeface="Cambria Math"/>
                        <a:ea typeface="+mn-ea"/>
                        <a:cs typeface="+mn-cs"/>
                      </a:rPr>
                      <m:t>=</m:t>
                    </m:r>
                    <m:d>
                      <m:dPr>
                        <m:ctrlPr>
                          <a:rPr lang="ja-JP" altLang="ja-JP" sz="900" i="1">
                            <a:solidFill>
                              <a:schemeClr val="tx1"/>
                            </a:solidFill>
                            <a:effectLst/>
                            <a:latin typeface="Cambria Math"/>
                            <a:ea typeface="+mn-ea"/>
                            <a:cs typeface="+mn-cs"/>
                          </a:rPr>
                        </m:ctrlPr>
                      </m:dPr>
                      <m:e>
                        <m:f>
                          <m:fPr>
                            <m:ctrlPr>
                              <a:rPr lang="ja-JP" altLang="ja-JP" sz="900" i="1">
                                <a:solidFill>
                                  <a:schemeClr val="tx1"/>
                                </a:solidFill>
                                <a:effectLst/>
                                <a:latin typeface="Cambria Math"/>
                                <a:ea typeface="+mn-ea"/>
                                <a:cs typeface="+mn-cs"/>
                              </a:rPr>
                            </m:ctrlPr>
                          </m:fPr>
                          <m:num>
                            <m:sSub>
                              <m:sSubPr>
                                <m:ctrlPr>
                                  <a:rPr lang="ja-JP" altLang="ja-JP" sz="900" i="1">
                                    <a:solidFill>
                                      <a:schemeClr val="tx1"/>
                                    </a:solidFill>
                                    <a:effectLst/>
                                    <a:latin typeface="Cambria Math"/>
                                    <a:ea typeface="+mn-ea"/>
                                    <a:cs typeface="+mn-cs"/>
                                  </a:rPr>
                                </m:ctrlPr>
                              </m:sSubPr>
                              <m:e>
                                <m:r>
                                  <a:rPr lang="en-US" altLang="ja-JP" sz="900" i="1">
                                    <a:solidFill>
                                      <a:schemeClr val="tx1"/>
                                    </a:solidFill>
                                    <a:effectLst/>
                                    <a:latin typeface="Cambria Math"/>
                                    <a:ea typeface="+mn-ea"/>
                                    <a:cs typeface="+mn-cs"/>
                                  </a:rPr>
                                  <m:t>𝑝</m:t>
                                </m:r>
                              </m:e>
                              <m:sub>
                                <m:r>
                                  <m:rPr>
                                    <m:sty m:val="p"/>
                                  </m:rPr>
                                  <a:rPr lang="en-US" altLang="ja-JP" sz="900">
                                    <a:solidFill>
                                      <a:schemeClr val="tx1"/>
                                    </a:solidFill>
                                    <a:effectLst/>
                                    <a:latin typeface="Cambria Math"/>
                                    <a:ea typeface="+mn-ea"/>
                                    <a:cs typeface="+mn-cs"/>
                                  </a:rPr>
                                  <m:t>x</m:t>
                                </m:r>
                              </m:sub>
                            </m:sSub>
                          </m:num>
                          <m:den>
                            <m:sSub>
                              <m:sSubPr>
                                <m:ctrlPr>
                                  <a:rPr lang="ja-JP" altLang="ja-JP" sz="900" i="1">
                                    <a:solidFill>
                                      <a:schemeClr val="tx1"/>
                                    </a:solidFill>
                                    <a:effectLst/>
                                    <a:latin typeface="Cambria Math"/>
                                    <a:ea typeface="+mn-ea"/>
                                    <a:cs typeface="+mn-cs"/>
                                  </a:rPr>
                                </m:ctrlPr>
                              </m:sSubPr>
                              <m:e>
                                <m:r>
                                  <a:rPr lang="en-US" altLang="ja-JP" sz="900" i="1">
                                    <a:solidFill>
                                      <a:schemeClr val="tx1"/>
                                    </a:solidFill>
                                    <a:effectLst/>
                                    <a:latin typeface="Cambria Math"/>
                                    <a:ea typeface="+mn-ea"/>
                                    <a:cs typeface="+mn-cs"/>
                                  </a:rPr>
                                  <m:t>𝑝</m:t>
                                </m:r>
                              </m:e>
                              <m:sub>
                                <m:r>
                                  <a:rPr lang="en-US" altLang="ja-JP" sz="900" i="1">
                                    <a:solidFill>
                                      <a:schemeClr val="tx1"/>
                                    </a:solidFill>
                                    <a:effectLst/>
                                    <a:latin typeface="Cambria Math"/>
                                    <a:ea typeface="+mn-ea"/>
                                    <a:cs typeface="+mn-cs"/>
                                  </a:rPr>
                                  <m:t>𝑟</m:t>
                                </m:r>
                              </m:sub>
                            </m:sSub>
                          </m:den>
                        </m:f>
                        <m:r>
                          <a:rPr lang="en-US" altLang="ja-JP" sz="900" i="1">
                            <a:solidFill>
                              <a:schemeClr val="tx1"/>
                            </a:solidFill>
                            <a:effectLst/>
                            <a:latin typeface="Cambria Math"/>
                            <a:ea typeface="+mn-ea"/>
                            <a:cs typeface="+mn-cs"/>
                          </a:rPr>
                          <m:t>−1</m:t>
                        </m:r>
                      </m:e>
                    </m:d>
                    <m:r>
                      <a:rPr lang="ja-JP" altLang="ja-JP" sz="900">
                        <a:solidFill>
                          <a:schemeClr val="tx1"/>
                        </a:solidFill>
                        <a:effectLst/>
                        <a:latin typeface="Cambria Math"/>
                        <a:ea typeface="+mn-ea"/>
                        <a:cs typeface="+mn-cs"/>
                      </a:rPr>
                      <m:t>×</m:t>
                    </m:r>
                    <m:r>
                      <a:rPr lang="en-US" altLang="ja-JP" sz="900">
                        <a:solidFill>
                          <a:schemeClr val="tx1"/>
                        </a:solidFill>
                        <a:effectLst/>
                        <a:latin typeface="Cambria Math"/>
                        <a:ea typeface="+mn-ea"/>
                        <a:cs typeface="+mn-cs"/>
                      </a:rPr>
                      <m:t>100</m:t>
                    </m:r>
                  </m:oMath>
                </m:oMathPara>
              </a14:m>
              <a:endParaRPr kumimoji="1" lang="ja-JP" altLang="en-US" sz="900"/>
            </a:p>
          </xdr:txBody>
        </xdr:sp>
      </mc:Choice>
      <mc:Fallback xmlns="">
        <xdr:sp macro="" textlink="">
          <xdr:nvSpPr>
            <xdr:cNvPr id="5" name="テキスト ボックス 6"/>
            <xdr:cNvSpPr txBox="1"/>
          </xdr:nvSpPr>
          <xdr:spPr>
            <a:xfrm>
              <a:off x="828675" y="3228975"/>
              <a:ext cx="1593172" cy="40883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r>
                <a:rPr lang="en-US" altLang="ja-JP" sz="900" i="0">
                  <a:solidFill>
                    <a:schemeClr val="tx1"/>
                  </a:solidFill>
                  <a:effectLst/>
                  <a:latin typeface="Cambria Math"/>
                  <a:ea typeface="+mn-ea"/>
                  <a:cs typeface="+mn-cs"/>
                </a:rPr>
                <a:t>𝜀</a:t>
              </a:r>
              <a:r>
                <a:rPr lang="ja-JP" altLang="ja-JP" sz="900" i="0">
                  <a:solidFill>
                    <a:schemeClr val="tx1"/>
                  </a:solidFill>
                  <a:effectLst/>
                  <a:latin typeface="Cambria Math"/>
                  <a:ea typeface="+mn-ea"/>
                  <a:cs typeface="+mn-cs"/>
                </a:rPr>
                <a:t>_</a:t>
              </a:r>
              <a:r>
                <a:rPr lang="en-US" altLang="ja-JP" sz="900" i="0">
                  <a:solidFill>
                    <a:schemeClr val="tx1"/>
                  </a:solidFill>
                  <a:effectLst/>
                  <a:latin typeface="Cambria Math"/>
                  <a:ea typeface="+mn-ea"/>
                  <a:cs typeface="+mn-cs"/>
                </a:rPr>
                <a:t>p=</a:t>
              </a:r>
              <a:r>
                <a:rPr lang="ja-JP" altLang="ja-JP" sz="900" i="0">
                  <a:solidFill>
                    <a:schemeClr val="tx1"/>
                  </a:solidFill>
                  <a:effectLst/>
                  <a:latin typeface="Cambria Math"/>
                  <a:ea typeface="+mn-ea"/>
                  <a:cs typeface="+mn-cs"/>
                </a:rPr>
                <a:t>(</a:t>
              </a:r>
              <a:r>
                <a:rPr lang="en-US" altLang="ja-JP" sz="900" i="0">
                  <a:solidFill>
                    <a:schemeClr val="tx1"/>
                  </a:solidFill>
                  <a:effectLst/>
                  <a:latin typeface="Cambria Math"/>
                  <a:ea typeface="+mn-ea"/>
                  <a:cs typeface="+mn-cs"/>
                </a:rPr>
                <a:t>𝑝</a:t>
              </a:r>
              <a:r>
                <a:rPr lang="ja-JP" altLang="ja-JP" sz="900" i="0">
                  <a:solidFill>
                    <a:schemeClr val="tx1"/>
                  </a:solidFill>
                  <a:effectLst/>
                  <a:latin typeface="Cambria Math"/>
                  <a:ea typeface="+mn-ea"/>
                  <a:cs typeface="+mn-cs"/>
                </a:rPr>
                <a:t>_</a:t>
              </a:r>
              <a:r>
                <a:rPr lang="en-US" altLang="ja-JP" sz="900" i="0">
                  <a:solidFill>
                    <a:schemeClr val="tx1"/>
                  </a:solidFill>
                  <a:effectLst/>
                  <a:latin typeface="Cambria Math"/>
                  <a:ea typeface="+mn-ea"/>
                  <a:cs typeface="+mn-cs"/>
                </a:rPr>
                <a:t>x</a:t>
              </a:r>
              <a:r>
                <a:rPr lang="ja-JP" altLang="ja-JP" sz="900" i="0">
                  <a:solidFill>
                    <a:schemeClr val="tx1"/>
                  </a:solidFill>
                  <a:effectLst/>
                  <a:latin typeface="Cambria Math"/>
                  <a:ea typeface="+mn-ea"/>
                  <a:cs typeface="+mn-cs"/>
                </a:rPr>
                <a:t>/</a:t>
              </a:r>
              <a:r>
                <a:rPr lang="en-US" altLang="ja-JP" sz="900" i="0">
                  <a:solidFill>
                    <a:schemeClr val="tx1"/>
                  </a:solidFill>
                  <a:effectLst/>
                  <a:latin typeface="Cambria Math"/>
                  <a:ea typeface="+mn-ea"/>
                  <a:cs typeface="+mn-cs"/>
                </a:rPr>
                <a:t>𝑝</a:t>
              </a:r>
              <a:r>
                <a:rPr lang="ja-JP" altLang="ja-JP" sz="900" i="0">
                  <a:solidFill>
                    <a:schemeClr val="tx1"/>
                  </a:solidFill>
                  <a:effectLst/>
                  <a:latin typeface="Cambria Math"/>
                  <a:ea typeface="+mn-ea"/>
                  <a:cs typeface="+mn-cs"/>
                </a:rPr>
                <a:t>_</a:t>
              </a:r>
              <a:r>
                <a:rPr lang="en-US" altLang="ja-JP" sz="900" i="0">
                  <a:solidFill>
                    <a:schemeClr val="tx1"/>
                  </a:solidFill>
                  <a:effectLst/>
                  <a:latin typeface="Cambria Math"/>
                  <a:ea typeface="+mn-ea"/>
                  <a:cs typeface="+mn-cs"/>
                </a:rPr>
                <a:t>𝑟 −1)</a:t>
              </a:r>
              <a:r>
                <a:rPr lang="ja-JP" altLang="ja-JP" sz="900" i="0">
                  <a:solidFill>
                    <a:schemeClr val="tx1"/>
                  </a:solidFill>
                  <a:effectLst/>
                  <a:latin typeface="Cambria Math"/>
                  <a:ea typeface="+mn-ea"/>
                  <a:cs typeface="+mn-cs"/>
                </a:rPr>
                <a:t>×</a:t>
              </a:r>
              <a:r>
                <a:rPr lang="en-US" altLang="ja-JP" sz="900" i="0">
                  <a:solidFill>
                    <a:schemeClr val="tx1"/>
                  </a:solidFill>
                  <a:effectLst/>
                  <a:latin typeface="Cambria Math"/>
                  <a:ea typeface="+mn-ea"/>
                  <a:cs typeface="+mn-cs"/>
                </a:rPr>
                <a:t>100</a:t>
              </a:r>
              <a:endParaRPr kumimoji="1" lang="ja-JP" altLang="en-US" sz="900"/>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200025</xdr:colOff>
      <xdr:row>34</xdr:row>
      <xdr:rowOff>9525</xdr:rowOff>
    </xdr:from>
    <xdr:to>
      <xdr:col>4</xdr:col>
      <xdr:colOff>419100</xdr:colOff>
      <xdr:row>42</xdr:row>
      <xdr:rowOff>139999</xdr:rowOff>
    </xdr:to>
    <xdr:pic>
      <xdr:nvPicPr>
        <xdr:cNvPr id="2535" name="図 13" descr="白紙.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3925" y="6579054"/>
          <a:ext cx="2755446" cy="1654474"/>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1</xdr:col>
      <xdr:colOff>204108</xdr:colOff>
      <xdr:row>44</xdr:row>
      <xdr:rowOff>28575</xdr:rowOff>
    </xdr:from>
    <xdr:to>
      <xdr:col>4</xdr:col>
      <xdr:colOff>424543</xdr:colOff>
      <xdr:row>53</xdr:row>
      <xdr:rowOff>4487</xdr:rowOff>
    </xdr:to>
    <xdr:pic>
      <xdr:nvPicPr>
        <xdr:cNvPr id="2536" name="図 13" descr="白紙.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8008" y="8503104"/>
          <a:ext cx="2756806" cy="1663197"/>
        </a:xfrm>
        <a:prstGeom prst="rect">
          <a:avLst/>
        </a:prstGeom>
        <a:solidFill>
          <a:srgbClr val="00B0F0">
            <a:alpha val="61176"/>
          </a:srgbClr>
        </a:solidFill>
        <a:ln w="3175">
          <a:solidFill>
            <a:srgbClr val="000000"/>
          </a:solidFill>
          <a:miter lim="800000"/>
          <a:headEnd/>
          <a:tailEnd/>
        </a:ln>
      </xdr:spPr>
    </xdr:pic>
    <xdr:clientData fLocksWithSheet="0"/>
  </xdr:twoCellAnchor>
  <xdr:oneCellAnchor>
    <xdr:from>
      <xdr:col>1</xdr:col>
      <xdr:colOff>9525</xdr:colOff>
      <xdr:row>17</xdr:row>
      <xdr:rowOff>33337</xdr:rowOff>
    </xdr:from>
    <xdr:ext cx="1552575" cy="277961"/>
    <mc:AlternateContent xmlns:mc="http://schemas.openxmlformats.org/markup-compatibility/2006" xmlns:a14="http://schemas.microsoft.com/office/drawing/2010/main">
      <mc:Choice Requires="a14">
        <xdr:sp macro="" textlink="">
          <xdr:nvSpPr>
            <xdr:cNvPr id="2" name="テキスト ボックス 1"/>
            <xdr:cNvSpPr txBox="1"/>
          </xdr:nvSpPr>
          <xdr:spPr>
            <a:xfrm>
              <a:off x="800100" y="3557587"/>
              <a:ext cx="1552575" cy="2779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g</m:t>
                        </m:r>
                      </m:sub>
                    </m:sSub>
                    <m:r>
                      <a:rPr lang="en-US" altLang="ja-JP" sz="1100" i="1">
                        <a:solidFill>
                          <a:schemeClr val="tx1"/>
                        </a:solidFill>
                        <a:effectLst/>
                        <a:latin typeface="Cambria Math"/>
                        <a:ea typeface="+mn-ea"/>
                        <a:cs typeface="+mn-cs"/>
                      </a:rPr>
                      <m:t>=</m:t>
                    </m:r>
                    <m:r>
                      <a:rPr lang="en-US" altLang="ja-JP" sz="1100">
                        <a:solidFill>
                          <a:schemeClr val="tx1"/>
                        </a:solidFill>
                        <a:effectLst/>
                        <a:latin typeface="Cambria Math"/>
                        <a:ea typeface="+mn-ea"/>
                        <a:cs typeface="+mn-cs"/>
                      </a:rPr>
                      <m:t>0</m:t>
                    </m:r>
                    <m:r>
                      <a:rPr lang="en-US" altLang="ja-JP" sz="1100" i="1">
                        <a:solidFill>
                          <a:schemeClr val="tx1"/>
                        </a:solidFill>
                        <a:effectLst/>
                        <a:latin typeface="Cambria Math"/>
                        <a:ea typeface="+mn-ea"/>
                        <a:cs typeface="+mn-cs"/>
                      </a:rPr>
                      <m:t>.</m:t>
                    </m:r>
                    <m:r>
                      <a:rPr lang="en-US" altLang="ja-JP" sz="1100">
                        <a:solidFill>
                          <a:schemeClr val="tx1"/>
                        </a:solidFill>
                        <a:effectLst/>
                        <a:latin typeface="Cambria Math"/>
                        <a:ea typeface="+mn-ea"/>
                        <a:cs typeface="+mn-cs"/>
                      </a:rPr>
                      <m:t>9</m:t>
                    </m:r>
                    <m:d>
                      <m:dPr>
                        <m:ctrlPr>
                          <a:rPr lang="ja-JP" altLang="ja-JP" sz="1100" i="1">
                            <a:solidFill>
                              <a:schemeClr val="tx1"/>
                            </a:solidFill>
                            <a:effectLst/>
                            <a:latin typeface="Cambria Math"/>
                            <a:ea typeface="+mn-ea"/>
                            <a:cs typeface="+mn-cs"/>
                          </a:rPr>
                        </m:ctrlPr>
                      </m:dPr>
                      <m:e>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x</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s</m:t>
                            </m:r>
                          </m:sub>
                        </m:sSub>
                      </m:e>
                    </m:d>
                    <m:r>
                      <a:rPr lang="en-US" altLang="ja-JP" sz="1100">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s</m:t>
                        </m:r>
                      </m:sub>
                    </m:sSub>
                  </m:oMath>
                </m:oMathPara>
              </a14:m>
              <a:endParaRPr kumimoji="1" lang="ja-JP" altLang="en-US" sz="1100"/>
            </a:p>
          </xdr:txBody>
        </xdr:sp>
      </mc:Choice>
      <mc:Fallback xmlns="">
        <xdr:sp macro="" textlink="">
          <xdr:nvSpPr>
            <xdr:cNvPr id="2" name="テキスト ボックス 1"/>
            <xdr:cNvSpPr txBox="1"/>
          </xdr:nvSpPr>
          <xdr:spPr>
            <a:xfrm>
              <a:off x="800100" y="3557587"/>
              <a:ext cx="1552575" cy="2779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altLang="ja-JP" sz="1100" i="0">
                  <a:solidFill>
                    <a:schemeClr val="tx1"/>
                  </a:solidFill>
                  <a:effectLst/>
                  <a:latin typeface="+mn-lt"/>
                  <a:ea typeface="+mn-ea"/>
                  <a:cs typeface="+mn-cs"/>
                </a:rPr>
                <a:t>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g=0.9</a:t>
              </a:r>
              <a:r>
                <a:rPr lang="ja-JP" altLang="ja-JP" sz="1100" i="0">
                  <a:solidFill>
                    <a:schemeClr val="tx1"/>
                  </a:solidFill>
                  <a:effectLst/>
                  <a:latin typeface="+mn-lt"/>
                  <a:ea typeface="+mn-ea"/>
                  <a:cs typeface="+mn-cs"/>
                </a:rPr>
                <a:t>(</a:t>
              </a:r>
              <a:r>
                <a:rPr lang="en-US" altLang="ja-JP" sz="1100" i="0">
                  <a:solidFill>
                    <a:schemeClr val="tx1"/>
                  </a:solidFill>
                  <a:effectLst/>
                  <a:latin typeface="+mn-lt"/>
                  <a:ea typeface="+mn-ea"/>
                  <a:cs typeface="+mn-cs"/>
                </a:rPr>
                <a:t>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x−𝜃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s )+𝜃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s</a:t>
              </a:r>
              <a:endParaRPr kumimoji="1" lang="ja-JP" altLang="en-US" sz="1100"/>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editAs="oneCell">
    <xdr:from>
      <xdr:col>2</xdr:col>
      <xdr:colOff>9525</xdr:colOff>
      <xdr:row>22</xdr:row>
      <xdr:rowOff>0</xdr:rowOff>
    </xdr:from>
    <xdr:to>
      <xdr:col>2</xdr:col>
      <xdr:colOff>790575</xdr:colOff>
      <xdr:row>23</xdr:row>
      <xdr:rowOff>114300</xdr:rowOff>
    </xdr:to>
    <xdr:sp macro="" textlink="">
      <xdr:nvSpPr>
        <xdr:cNvPr id="3790" name="AutoShape 3"/>
        <xdr:cNvSpPr>
          <a:spLocks noChangeAspect="1" noChangeArrowheads="1"/>
        </xdr:cNvSpPr>
      </xdr:nvSpPr>
      <xdr:spPr bwMode="auto">
        <a:xfrm>
          <a:off x="1038225" y="4991100"/>
          <a:ext cx="781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142875</xdr:colOff>
      <xdr:row>7</xdr:row>
      <xdr:rowOff>14287</xdr:rowOff>
    </xdr:from>
    <xdr:ext cx="914400" cy="275909"/>
    <mc:AlternateContent xmlns:mc="http://schemas.openxmlformats.org/markup-compatibility/2006" xmlns:a14="http://schemas.microsoft.com/office/drawing/2010/main">
      <mc:Choice Requires="a14">
        <xdr:sp macro="" textlink="">
          <xdr:nvSpPr>
            <xdr:cNvPr id="2" name="テキスト ボックス 1"/>
            <xdr:cNvSpPr txBox="1"/>
          </xdr:nvSpPr>
          <xdr:spPr>
            <a:xfrm>
              <a:off x="933450" y="1728787"/>
              <a:ext cx="914400" cy="2759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𝑄</m:t>
                        </m:r>
                      </m:e>
                      <m:sub>
                        <m:r>
                          <m:rPr>
                            <m:sty m:val="p"/>
                          </m:rPr>
                          <a:rPr lang="en-US" altLang="ja-JP" sz="1100">
                            <a:solidFill>
                              <a:schemeClr val="tx1"/>
                            </a:solidFill>
                            <a:effectLst/>
                            <a:latin typeface="Cambria Math"/>
                            <a:ea typeface="+mn-ea"/>
                            <a:cs typeface="+mn-cs"/>
                          </a:rPr>
                          <m:t>s</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𝑃</m:t>
                        </m:r>
                      </m:e>
                      <m:sub>
                        <m:r>
                          <m:rPr>
                            <m:sty m:val="p"/>
                          </m:rPr>
                          <a:rPr lang="en-US" altLang="ja-JP" sz="1100">
                            <a:solidFill>
                              <a:schemeClr val="tx1"/>
                            </a:solidFill>
                            <a:effectLst/>
                            <a:latin typeface="Cambria Math"/>
                            <a:ea typeface="+mn-ea"/>
                            <a:cs typeface="+mn-cs"/>
                          </a:rPr>
                          <m:t>s</m:t>
                        </m:r>
                      </m:sub>
                    </m:sSub>
                    <m:r>
                      <a:rPr lang="ja-JP" altLang="ja-JP" sz="1100">
                        <a:solidFill>
                          <a:schemeClr val="tx1"/>
                        </a:solidFill>
                        <a:effectLst/>
                        <a:latin typeface="Cambria Math"/>
                        <a:ea typeface="+mn-ea"/>
                        <a:cs typeface="+mn-cs"/>
                      </a:rPr>
                      <m:t>　</m:t>
                    </m:r>
                  </m:oMath>
                </m:oMathPara>
              </a14:m>
              <a:endParaRPr kumimoji="1" lang="ja-JP" altLang="en-US" sz="1100"/>
            </a:p>
          </xdr:txBody>
        </xdr:sp>
      </mc:Choice>
      <mc:Fallback xmlns="">
        <xdr:sp macro="" textlink="">
          <xdr:nvSpPr>
            <xdr:cNvPr id="2" name="テキスト ボックス 1"/>
            <xdr:cNvSpPr txBox="1"/>
          </xdr:nvSpPr>
          <xdr:spPr>
            <a:xfrm>
              <a:off x="933450" y="1728787"/>
              <a:ext cx="914400" cy="2759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r>
                <a:rPr lang="en-US" altLang="ja-JP" sz="1100" i="0">
                  <a:solidFill>
                    <a:schemeClr val="tx1"/>
                  </a:solidFill>
                  <a:effectLst/>
                  <a:latin typeface="+mn-lt"/>
                  <a:ea typeface="+mn-ea"/>
                  <a:cs typeface="+mn-cs"/>
                </a:rPr>
                <a:t>𝑄</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s=𝑃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s</a:t>
              </a:r>
              <a:r>
                <a:rPr lang="ja-JP" altLang="ja-JP" sz="1100" i="0">
                  <a:solidFill>
                    <a:schemeClr val="tx1"/>
                  </a:solidFill>
                  <a:effectLst/>
                  <a:latin typeface="+mn-lt"/>
                  <a:ea typeface="+mn-ea"/>
                  <a:cs typeface="+mn-cs"/>
                </a:rPr>
                <a:t>　</a:t>
              </a:r>
              <a:endParaRPr kumimoji="1" lang="ja-JP" altLang="en-US" sz="1100"/>
            </a:p>
          </xdr:txBody>
        </xdr:sp>
      </mc:Fallback>
    </mc:AlternateContent>
    <xdr:clientData/>
  </xdr:oneCellAnchor>
  <xdr:oneCellAnchor>
    <xdr:from>
      <xdr:col>1</xdr:col>
      <xdr:colOff>76200</xdr:colOff>
      <xdr:row>15</xdr:row>
      <xdr:rowOff>280987</xdr:rowOff>
    </xdr:from>
    <xdr:ext cx="914400" cy="278346"/>
    <mc:AlternateContent xmlns:mc="http://schemas.openxmlformats.org/markup-compatibility/2006" xmlns:a14="http://schemas.microsoft.com/office/drawing/2010/main">
      <mc:Choice Requires="a14">
        <xdr:sp macro="" textlink="">
          <xdr:nvSpPr>
            <xdr:cNvPr id="3" name="テキスト ボックス 2"/>
            <xdr:cNvSpPr txBox="1"/>
          </xdr:nvSpPr>
          <xdr:spPr>
            <a:xfrm>
              <a:off x="866775" y="3529012"/>
              <a:ext cx="914400" cy="278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𝑄</m:t>
                        </m:r>
                      </m:e>
                      <m:sub>
                        <m:r>
                          <m:rPr>
                            <m:sty m:val="p"/>
                          </m:rPr>
                          <a:rPr lang="en-US" altLang="ja-JP" sz="1100">
                            <a:solidFill>
                              <a:schemeClr val="tx1"/>
                            </a:solidFill>
                            <a:effectLst/>
                            <a:latin typeface="Cambria Math"/>
                            <a:ea typeface="+mn-ea"/>
                            <a:cs typeface="+mn-cs"/>
                          </a:rPr>
                          <m:t>c</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𝑝</m:t>
                        </m:r>
                      </m:e>
                      <m:sub>
                        <m:r>
                          <m:rPr>
                            <m:sty m:val="p"/>
                          </m:rPr>
                          <a:rPr lang="en-US" altLang="ja-JP" sz="1100">
                            <a:solidFill>
                              <a:schemeClr val="tx1"/>
                            </a:solidFill>
                            <a:effectLst/>
                            <a:latin typeface="Cambria Math"/>
                            <a:ea typeface="+mn-ea"/>
                            <a:cs typeface="+mn-cs"/>
                          </a:rPr>
                          <m:t>r</m:t>
                        </m:r>
                      </m:sub>
                    </m:sSub>
                  </m:oMath>
                </m:oMathPara>
              </a14:m>
              <a:endParaRPr kumimoji="1" lang="ja-JP" altLang="en-US" sz="1100"/>
            </a:p>
          </xdr:txBody>
        </xdr:sp>
      </mc:Choice>
      <mc:Fallback xmlns="">
        <xdr:sp macro="" textlink="">
          <xdr:nvSpPr>
            <xdr:cNvPr id="3" name="テキスト ボックス 2"/>
            <xdr:cNvSpPr txBox="1"/>
          </xdr:nvSpPr>
          <xdr:spPr>
            <a:xfrm>
              <a:off x="866775" y="3529012"/>
              <a:ext cx="914400" cy="278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r>
                <a:rPr lang="en-US" altLang="ja-JP" sz="1100" i="0">
                  <a:solidFill>
                    <a:schemeClr val="tx1"/>
                  </a:solidFill>
                  <a:effectLst/>
                  <a:latin typeface="+mn-lt"/>
                  <a:ea typeface="+mn-ea"/>
                  <a:cs typeface="+mn-cs"/>
                </a:rPr>
                <a:t>𝑄</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c=𝑝</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r</a:t>
              </a:r>
              <a:endParaRPr kumimoji="1" lang="ja-JP" altLang="en-US" sz="1100"/>
            </a:p>
          </xdr:txBody>
        </xdr:sp>
      </mc:Fallback>
    </mc:AlternateContent>
    <xdr:clientData/>
  </xdr:oneCellAnchor>
  <xdr:oneCellAnchor>
    <xdr:from>
      <xdr:col>1</xdr:col>
      <xdr:colOff>219075</xdr:colOff>
      <xdr:row>22</xdr:row>
      <xdr:rowOff>33337</xdr:rowOff>
    </xdr:from>
    <xdr:ext cx="914400" cy="438005"/>
    <mc:AlternateContent xmlns:mc="http://schemas.openxmlformats.org/markup-compatibility/2006" xmlns:a14="http://schemas.microsoft.com/office/drawing/2010/main">
      <mc:Choice Requires="a14">
        <xdr:sp macro="" textlink="">
          <xdr:nvSpPr>
            <xdr:cNvPr id="4" name="テキスト ボックス 3"/>
            <xdr:cNvSpPr txBox="1"/>
          </xdr:nvSpPr>
          <xdr:spPr>
            <a:xfrm>
              <a:off x="1009650" y="5024437"/>
              <a:ext cx="914400" cy="438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𝑄</m:t>
                        </m:r>
                      </m:e>
                      <m:sub>
                        <m:r>
                          <m:rPr>
                            <m:sty m:val="p"/>
                          </m:rPr>
                          <a:rPr lang="en-US" altLang="ja-JP" sz="1100">
                            <a:solidFill>
                              <a:schemeClr val="tx1"/>
                            </a:solidFill>
                            <a:effectLst/>
                            <a:latin typeface="Cambria Math"/>
                            <a:ea typeface="+mn-ea"/>
                            <a:cs typeface="+mn-cs"/>
                          </a:rPr>
                          <m:t>i</m:t>
                        </m:r>
                      </m:sub>
                    </m:sSub>
                    <m:r>
                      <a:rPr lang="en-US" altLang="ja-JP" sz="1100">
                        <a:solidFill>
                          <a:schemeClr val="tx1"/>
                        </a:solidFill>
                        <a:effectLst/>
                        <a:latin typeface="Cambria Math"/>
                        <a:ea typeface="+mn-ea"/>
                        <a:cs typeface="+mn-cs"/>
                      </a:rPr>
                      <m:t> = </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𝑃</m:t>
                        </m:r>
                      </m:e>
                      <m:sub>
                        <m:r>
                          <m:rPr>
                            <m:sty m:val="p"/>
                          </m:rPr>
                          <a:rPr lang="en-US" altLang="ja-JP" sz="1100">
                            <a:solidFill>
                              <a:schemeClr val="tx1"/>
                            </a:solidFill>
                            <a:effectLst/>
                            <a:latin typeface="Cambria Math"/>
                            <a:ea typeface="+mn-ea"/>
                            <a:cs typeface="+mn-cs"/>
                          </a:rPr>
                          <m:t>i</m:t>
                        </m:r>
                      </m:sub>
                    </m:sSub>
                    <m:f>
                      <m:fPr>
                        <m:ctrlPr>
                          <a:rPr lang="ja-JP" altLang="ja-JP" sz="1100" i="1">
                            <a:solidFill>
                              <a:schemeClr val="tx1"/>
                            </a:solidFill>
                            <a:effectLst/>
                            <a:latin typeface="Cambria Math"/>
                            <a:ea typeface="+mn-ea"/>
                            <a:cs typeface="+mn-cs"/>
                          </a:rPr>
                        </m:ctrlPr>
                      </m:fPr>
                      <m:num>
                        <m:r>
                          <a:rPr lang="en-US" altLang="ja-JP" sz="1100">
                            <a:solidFill>
                              <a:schemeClr val="tx1"/>
                            </a:solidFill>
                            <a:effectLst/>
                            <a:latin typeface="Cambria Math"/>
                            <a:ea typeface="+mn-ea"/>
                            <a:cs typeface="+mn-cs"/>
                          </a:rPr>
                          <m:t>60</m:t>
                        </m:r>
                      </m:num>
                      <m:den>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𝑇</m:t>
                            </m:r>
                          </m:e>
                          <m:sub>
                            <m:r>
                              <m:rPr>
                                <m:sty m:val="p"/>
                              </m:rPr>
                              <a:rPr lang="en-US" altLang="ja-JP" sz="1100">
                                <a:solidFill>
                                  <a:schemeClr val="tx1"/>
                                </a:solidFill>
                                <a:effectLst/>
                                <a:latin typeface="Cambria Math"/>
                                <a:ea typeface="+mn-ea"/>
                                <a:cs typeface="+mn-cs"/>
                              </a:rPr>
                              <m:t>i</m:t>
                            </m:r>
                          </m:sub>
                        </m:sSub>
                      </m:den>
                    </m:f>
                  </m:oMath>
                </m:oMathPara>
              </a14:m>
              <a:endParaRPr kumimoji="1" lang="ja-JP" altLang="en-US" sz="1100"/>
            </a:p>
          </xdr:txBody>
        </xdr:sp>
      </mc:Choice>
      <mc:Fallback xmlns="">
        <xdr:sp macro="" textlink="">
          <xdr:nvSpPr>
            <xdr:cNvPr id="4" name="テキスト ボックス 3"/>
            <xdr:cNvSpPr txBox="1"/>
          </xdr:nvSpPr>
          <xdr:spPr>
            <a:xfrm>
              <a:off x="1009650" y="5024437"/>
              <a:ext cx="914400" cy="438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r>
                <a:rPr lang="en-US" altLang="ja-JP" sz="1100" i="0">
                  <a:solidFill>
                    <a:schemeClr val="tx1"/>
                  </a:solidFill>
                  <a:effectLst/>
                  <a:latin typeface="+mn-lt"/>
                  <a:ea typeface="+mn-ea"/>
                  <a:cs typeface="+mn-cs"/>
                </a:rPr>
                <a:t>𝑄</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i  = 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i</a:t>
              </a:r>
              <a:r>
                <a:rPr lang="ja-JP" altLang="ja-JP"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 60</a:t>
              </a:r>
              <a:r>
                <a:rPr lang="ja-JP" altLang="ja-JP" sz="1100" i="0">
                  <a:solidFill>
                    <a:schemeClr val="tx1"/>
                  </a:solidFill>
                  <a:effectLst/>
                  <a:latin typeface="+mn-lt"/>
                  <a:ea typeface="+mn-ea"/>
                  <a:cs typeface="+mn-cs"/>
                </a:rPr>
                <a:t>/</a:t>
              </a:r>
              <a:r>
                <a:rPr lang="en-US" altLang="ja-JP" sz="1100" i="0">
                  <a:solidFill>
                    <a:schemeClr val="tx1"/>
                  </a:solidFill>
                  <a:effectLst/>
                  <a:latin typeface="+mn-lt"/>
                  <a:ea typeface="+mn-ea"/>
                  <a:cs typeface="+mn-cs"/>
                </a:rPr>
                <a:t>𝑇</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i </a:t>
              </a:r>
              <a:endParaRPr kumimoji="1" lang="ja-JP" altLang="en-US" sz="1100"/>
            </a:p>
          </xdr:txBody>
        </xdr:sp>
      </mc:Fallback>
    </mc:AlternateContent>
    <xdr:clientData/>
  </xdr:oneCellAnchor>
  <xdr:oneCellAnchor>
    <xdr:from>
      <xdr:col>1</xdr:col>
      <xdr:colOff>57149</xdr:colOff>
      <xdr:row>37</xdr:row>
      <xdr:rowOff>52387</xdr:rowOff>
    </xdr:from>
    <xdr:ext cx="2038351" cy="275973"/>
    <mc:AlternateContent xmlns:mc="http://schemas.openxmlformats.org/markup-compatibility/2006" xmlns:a14="http://schemas.microsoft.com/office/drawing/2010/main">
      <mc:Choice Requires="a14">
        <xdr:sp macro="" textlink="">
          <xdr:nvSpPr>
            <xdr:cNvPr id="5" name="テキスト ボックス 4"/>
            <xdr:cNvSpPr txBox="1"/>
          </xdr:nvSpPr>
          <xdr:spPr>
            <a:xfrm>
              <a:off x="847724" y="8043862"/>
              <a:ext cx="2038351" cy="2759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1100" i="1">
                            <a:solidFill>
                              <a:schemeClr val="tx1"/>
                            </a:solidFill>
                            <a:effectLst/>
                            <a:latin typeface="Cambria Math"/>
                            <a:ea typeface="+mn-ea"/>
                            <a:cs typeface="+mn-cs"/>
                          </a:rPr>
                        </m:ctrlPr>
                      </m:sSubPr>
                      <m:e>
                        <m:r>
                          <a:rPr lang="ja-JP" altLang="ja-JP" sz="1100" i="1">
                            <a:solidFill>
                              <a:schemeClr val="tx1"/>
                            </a:solidFill>
                            <a:effectLst/>
                            <a:latin typeface="Cambria Math"/>
                            <a:ea typeface="+mn-ea"/>
                            <a:cs typeface="+mn-cs"/>
                          </a:rPr>
                          <m:t>　</m:t>
                        </m:r>
                        <m:r>
                          <a:rPr lang="en-US" altLang="ja-JP" sz="1100" i="1">
                            <a:solidFill>
                              <a:schemeClr val="tx1"/>
                            </a:solidFill>
                            <a:effectLst/>
                            <a:latin typeface="Cambria Math"/>
                            <a:ea typeface="+mn-ea"/>
                            <a:cs typeface="+mn-cs"/>
                          </a:rPr>
                          <m:t>𝑄</m:t>
                        </m:r>
                      </m:e>
                      <m:sub>
                        <m:r>
                          <m:rPr>
                            <m:sty m:val="p"/>
                          </m:rPr>
                          <a:rPr lang="en-US" altLang="ja-JP" sz="1100">
                            <a:solidFill>
                              <a:schemeClr val="tx1"/>
                            </a:solidFill>
                            <a:effectLst/>
                            <a:latin typeface="Cambria Math"/>
                            <a:ea typeface="+mn-ea"/>
                            <a:cs typeface="+mn-cs"/>
                          </a:rPr>
                          <m:t>dH</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𝑛</m:t>
                        </m:r>
                      </m:e>
                      <m:sub>
                        <m:r>
                          <m:rPr>
                            <m:sty m:val="p"/>
                          </m:rPr>
                          <a:rPr lang="en-US" altLang="ja-JP" sz="1100" i="0">
                            <a:solidFill>
                              <a:schemeClr val="tx1"/>
                            </a:solidFill>
                            <a:effectLst/>
                            <a:latin typeface="Cambria Math"/>
                            <a:ea typeface="+mn-ea"/>
                            <a:cs typeface="+mn-cs"/>
                          </a:rPr>
                          <m:t>s</m:t>
                        </m:r>
                      </m:sub>
                    </m:sSub>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𝑄</m:t>
                        </m:r>
                      </m:e>
                      <m:sub>
                        <m:r>
                          <m:rPr>
                            <m:sty m:val="p"/>
                          </m:rPr>
                          <a:rPr lang="en-US" altLang="ja-JP" sz="1100" i="0">
                            <a:solidFill>
                              <a:schemeClr val="tx1"/>
                            </a:solidFill>
                            <a:effectLst/>
                            <a:latin typeface="Cambria Math"/>
                            <a:ea typeface="+mn-ea"/>
                            <a:cs typeface="+mn-cs"/>
                          </a:rPr>
                          <m:t>s</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h</m:t>
                        </m:r>
                      </m:e>
                      <m:sub>
                        <m:r>
                          <m:rPr>
                            <m:sty m:val="p"/>
                          </m:rPr>
                          <a:rPr lang="en-US" altLang="ja-JP" sz="1100" i="0">
                            <a:solidFill>
                              <a:schemeClr val="tx1"/>
                            </a:solidFill>
                            <a:effectLst/>
                            <a:latin typeface="Cambria Math"/>
                            <a:ea typeface="+mn-ea"/>
                            <a:cs typeface="+mn-cs"/>
                          </a:rPr>
                          <m:t>c</m:t>
                        </m:r>
                      </m:sub>
                    </m:sSub>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𝑄</m:t>
                        </m:r>
                      </m:e>
                      <m:sub>
                        <m:r>
                          <m:rPr>
                            <m:sty m:val="p"/>
                          </m:rPr>
                          <a:rPr lang="en-US" altLang="ja-JP" sz="1100" i="0">
                            <a:solidFill>
                              <a:schemeClr val="tx1"/>
                            </a:solidFill>
                            <a:effectLst/>
                            <a:latin typeface="Cambria Math"/>
                            <a:ea typeface="+mn-ea"/>
                            <a:cs typeface="+mn-cs"/>
                          </a:rPr>
                          <m:t>c</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h</m:t>
                        </m:r>
                      </m:e>
                      <m:sub>
                        <m:r>
                          <m:rPr>
                            <m:sty m:val="p"/>
                          </m:rPr>
                          <a:rPr lang="en-US" altLang="ja-JP" sz="1100" i="0">
                            <a:solidFill>
                              <a:schemeClr val="tx1"/>
                            </a:solidFill>
                            <a:effectLst/>
                            <a:latin typeface="Cambria Math"/>
                            <a:ea typeface="+mn-ea"/>
                            <a:cs typeface="+mn-cs"/>
                          </a:rPr>
                          <m:t>i</m:t>
                        </m:r>
                      </m:sub>
                    </m:sSub>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𝑄</m:t>
                        </m:r>
                      </m:e>
                      <m:sub>
                        <m:r>
                          <m:rPr>
                            <m:sty m:val="p"/>
                          </m:rPr>
                          <a:rPr lang="en-US" altLang="ja-JP" sz="1100" i="0">
                            <a:solidFill>
                              <a:schemeClr val="tx1"/>
                            </a:solidFill>
                            <a:effectLst/>
                            <a:latin typeface="Cambria Math"/>
                            <a:ea typeface="+mn-ea"/>
                            <a:cs typeface="+mn-cs"/>
                          </a:rPr>
                          <m:t>i</m:t>
                        </m:r>
                      </m:sub>
                    </m:sSub>
                  </m:oMath>
                </m:oMathPara>
              </a14:m>
              <a:endParaRPr kumimoji="1" lang="ja-JP" altLang="en-US" sz="1100"/>
            </a:p>
          </xdr:txBody>
        </xdr:sp>
      </mc:Choice>
      <mc:Fallback xmlns="">
        <xdr:sp macro="" textlink="">
          <xdr:nvSpPr>
            <xdr:cNvPr id="5" name="テキスト ボックス 4"/>
            <xdr:cNvSpPr txBox="1"/>
          </xdr:nvSpPr>
          <xdr:spPr>
            <a:xfrm>
              <a:off x="847724" y="8043862"/>
              <a:ext cx="2038351" cy="2759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ja-JP"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𝑄</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dH=𝑛</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s</a:t>
              </a:r>
              <a:r>
                <a:rPr lang="ja-JP" altLang="ja-JP"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𝑄</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s+ℎ</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c</a:t>
              </a:r>
              <a:r>
                <a:rPr lang="ja-JP" altLang="ja-JP"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𝑄</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c+ℎ</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i</a:t>
              </a:r>
              <a:r>
                <a:rPr lang="ja-JP" altLang="ja-JP"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𝑄</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i</a:t>
              </a:r>
              <a:endParaRPr kumimoji="1" lang="ja-JP" altLang="en-US" sz="1100"/>
            </a:p>
          </xdr:txBody>
        </xdr:sp>
      </mc:Fallback>
    </mc:AlternateContent>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abSelected="1" view="pageBreakPreview" zoomScaleNormal="100" zoomScaleSheetLayoutView="100" workbookViewId="0">
      <selection activeCell="A3" sqref="A3:A4"/>
    </sheetView>
  </sheetViews>
  <sheetFormatPr defaultRowHeight="13.5"/>
  <cols>
    <col min="1" max="1" width="13.625" style="25" customWidth="1"/>
    <col min="2" max="2" width="12.625" style="25" customWidth="1"/>
    <col min="3" max="5" width="7.625" style="25" customWidth="1"/>
    <col min="6" max="8" width="8.625" style="25" customWidth="1"/>
    <col min="9" max="9" width="7.625" style="25" customWidth="1"/>
    <col min="10" max="10" width="7.5" style="25" customWidth="1"/>
    <col min="11" max="11" width="5.625" style="25" customWidth="1"/>
    <col min="12" max="16384" width="9" style="25"/>
  </cols>
  <sheetData>
    <row r="1" spans="1:12" ht="15" customHeight="1" thickBot="1">
      <c r="A1" s="5"/>
      <c r="B1" s="5"/>
      <c r="C1" s="5"/>
      <c r="D1" s="5"/>
      <c r="E1" s="189"/>
      <c r="F1" s="190"/>
      <c r="G1" s="369"/>
      <c r="H1" s="190"/>
      <c r="I1" s="193"/>
      <c r="J1" s="193"/>
    </row>
    <row r="2" spans="1:12" ht="18.75" customHeight="1" thickTop="1" thickBot="1">
      <c r="A2" s="370" t="s">
        <v>139</v>
      </c>
      <c r="B2" s="371"/>
      <c r="C2" s="371"/>
      <c r="D2" s="371"/>
      <c r="E2" s="371"/>
      <c r="F2" s="371"/>
      <c r="G2" s="371"/>
      <c r="H2" s="371"/>
      <c r="I2" s="371"/>
      <c r="J2" s="372"/>
    </row>
    <row r="3" spans="1:12" ht="20.100000000000001" customHeight="1" thickTop="1">
      <c r="A3" s="215" t="s">
        <v>16</v>
      </c>
      <c r="B3" s="224" t="s">
        <v>99</v>
      </c>
      <c r="C3" s="225"/>
      <c r="D3" s="225"/>
      <c r="E3" s="225"/>
      <c r="F3" s="225"/>
      <c r="G3" s="226"/>
      <c r="H3" s="99" t="s">
        <v>101</v>
      </c>
      <c r="I3" s="217"/>
      <c r="J3" s="218"/>
    </row>
    <row r="4" spans="1:12" ht="20.100000000000001" customHeight="1">
      <c r="A4" s="216"/>
      <c r="B4" s="227"/>
      <c r="C4" s="228"/>
      <c r="D4" s="228"/>
      <c r="E4" s="228"/>
      <c r="F4" s="228"/>
      <c r="G4" s="229"/>
      <c r="H4" s="100" t="s">
        <v>30</v>
      </c>
      <c r="I4" s="222"/>
      <c r="J4" s="223"/>
    </row>
    <row r="5" spans="1:12" ht="27" customHeight="1">
      <c r="A5" s="101" t="s">
        <v>17</v>
      </c>
      <c r="B5" s="230"/>
      <c r="C5" s="231"/>
      <c r="D5" s="231"/>
      <c r="E5" s="232"/>
      <c r="F5" s="233" t="s">
        <v>2</v>
      </c>
      <c r="G5" s="202"/>
      <c r="H5" s="203"/>
      <c r="I5" s="203"/>
      <c r="J5" s="204"/>
      <c r="L5" s="102"/>
    </row>
    <row r="6" spans="1:12" ht="27" customHeight="1" thickBot="1">
      <c r="A6" s="28" t="s">
        <v>1</v>
      </c>
      <c r="B6" s="199"/>
      <c r="C6" s="200"/>
      <c r="D6" s="200"/>
      <c r="E6" s="201"/>
      <c r="F6" s="234"/>
      <c r="G6" s="205"/>
      <c r="H6" s="206"/>
      <c r="I6" s="206"/>
      <c r="J6" s="207"/>
      <c r="L6" s="102"/>
    </row>
    <row r="7" spans="1:12" s="5" customFormat="1" ht="27" customHeight="1">
      <c r="A7" s="172" t="s">
        <v>8</v>
      </c>
      <c r="B7" s="211"/>
      <c r="C7" s="212"/>
      <c r="D7" s="212"/>
      <c r="E7" s="212"/>
      <c r="F7" s="194" t="s">
        <v>12</v>
      </c>
      <c r="G7" s="219"/>
      <c r="H7" s="220"/>
      <c r="I7" s="220"/>
      <c r="J7" s="221"/>
    </row>
    <row r="8" spans="1:12" s="5" customFormat="1" ht="20.100000000000001" customHeight="1">
      <c r="A8" s="173" t="s">
        <v>31</v>
      </c>
      <c r="B8" s="1"/>
      <c r="C8" s="2" t="s">
        <v>32</v>
      </c>
      <c r="D8" s="213"/>
      <c r="E8" s="214"/>
      <c r="F8" s="195"/>
      <c r="G8" s="196"/>
      <c r="H8" s="197"/>
      <c r="I8" s="197"/>
      <c r="J8" s="198"/>
    </row>
    <row r="9" spans="1:12" s="5" customFormat="1" ht="39" customHeight="1">
      <c r="A9" s="174" t="s">
        <v>35</v>
      </c>
      <c r="B9" s="309"/>
      <c r="C9" s="310"/>
      <c r="D9" s="310"/>
      <c r="E9" s="310"/>
      <c r="F9" s="310"/>
      <c r="G9" s="310"/>
      <c r="H9" s="310"/>
      <c r="I9" s="310"/>
      <c r="J9" s="311"/>
    </row>
    <row r="10" spans="1:12" ht="20.100000000000001" customHeight="1">
      <c r="A10" s="292" t="s">
        <v>10</v>
      </c>
      <c r="B10" s="100" t="s">
        <v>72</v>
      </c>
      <c r="C10" s="3"/>
      <c r="D10" s="103" t="s">
        <v>20</v>
      </c>
      <c r="E10" s="4"/>
      <c r="F10" s="103" t="s">
        <v>21</v>
      </c>
      <c r="G10" s="4"/>
      <c r="H10" s="104" t="s">
        <v>76</v>
      </c>
      <c r="I10" s="179" t="s">
        <v>22</v>
      </c>
      <c r="J10" s="89"/>
    </row>
    <row r="11" spans="1:12" ht="20.100000000000001" customHeight="1">
      <c r="A11" s="293"/>
      <c r="B11" s="105" t="s">
        <v>9</v>
      </c>
      <c r="C11" s="326"/>
      <c r="D11" s="327"/>
      <c r="E11" s="328"/>
      <c r="F11" s="273"/>
      <c r="G11" s="274"/>
      <c r="H11" s="274"/>
      <c r="I11" s="274"/>
      <c r="J11" s="275"/>
    </row>
    <row r="12" spans="1:12" ht="20.100000000000001" customHeight="1">
      <c r="A12" s="293"/>
      <c r="B12" s="106" t="s">
        <v>40</v>
      </c>
      <c r="C12" s="326"/>
      <c r="D12" s="327"/>
      <c r="E12" s="327"/>
      <c r="F12" s="327"/>
      <c r="G12" s="328"/>
      <c r="H12" s="162"/>
      <c r="I12" s="162"/>
      <c r="J12" s="163"/>
    </row>
    <row r="13" spans="1:12" ht="20.100000000000001" customHeight="1" thickBot="1">
      <c r="A13" s="294"/>
      <c r="B13" s="107" t="s">
        <v>73</v>
      </c>
      <c r="C13" s="88"/>
      <c r="D13" s="108" t="s">
        <v>37</v>
      </c>
      <c r="E13" s="88"/>
      <c r="F13" s="108" t="s">
        <v>47</v>
      </c>
      <c r="G13" s="161"/>
      <c r="H13" s="109"/>
      <c r="I13" s="110"/>
      <c r="J13" s="111"/>
    </row>
    <row r="14" spans="1:12" ht="3.75" customHeight="1" thickBot="1">
      <c r="A14" s="278"/>
      <c r="B14" s="278"/>
      <c r="C14" s="278"/>
      <c r="D14" s="278"/>
      <c r="E14" s="278"/>
      <c r="F14" s="278"/>
      <c r="G14" s="278"/>
      <c r="H14" s="278"/>
      <c r="I14" s="278"/>
      <c r="J14" s="278"/>
    </row>
    <row r="15" spans="1:12" ht="15" customHeight="1">
      <c r="A15" s="236" t="s">
        <v>140</v>
      </c>
      <c r="B15" s="267" t="s">
        <v>87</v>
      </c>
      <c r="C15" s="268"/>
      <c r="D15" s="268"/>
      <c r="E15" s="269"/>
      <c r="F15" s="265" t="s">
        <v>89</v>
      </c>
      <c r="G15" s="276" t="str">
        <f>IF(AND('1.定格消費電力'!G24&lt;&gt;"",'1.定格消費電力'!G24&lt;='1.定格消費電力'!D26,'1.定格消費電力'!G24&gt;='1.定格消費電力'!E26,'1.定格消費電力'!G22&lt;&gt;""),'1.定格消費電力'!G22,"")</f>
        <v/>
      </c>
      <c r="H15" s="325" t="s">
        <v>90</v>
      </c>
      <c r="I15" s="320" t="s">
        <v>88</v>
      </c>
      <c r="J15" s="321"/>
    </row>
    <row r="16" spans="1:12" ht="15" customHeight="1">
      <c r="A16" s="237"/>
      <c r="B16" s="270"/>
      <c r="C16" s="271"/>
      <c r="D16" s="271"/>
      <c r="E16" s="272"/>
      <c r="F16" s="266"/>
      <c r="G16" s="277"/>
      <c r="H16" s="243"/>
      <c r="I16" s="159">
        <f>+'1.定格消費電力'!D26</f>
        <v>5</v>
      </c>
      <c r="J16" s="160">
        <f>+'1.定格消費電力'!E26</f>
        <v>-10</v>
      </c>
    </row>
    <row r="17" spans="1:13" ht="15" customHeight="1">
      <c r="A17" s="238"/>
      <c r="B17" s="322" t="s">
        <v>78</v>
      </c>
      <c r="C17" s="323"/>
      <c r="D17" s="323"/>
      <c r="E17" s="324"/>
      <c r="F17" s="176" t="s">
        <v>38</v>
      </c>
      <c r="G17" s="162"/>
      <c r="H17" s="162"/>
      <c r="I17" s="162"/>
      <c r="J17" s="163"/>
    </row>
    <row r="18" spans="1:13" ht="15" customHeight="1">
      <c r="A18" s="238"/>
      <c r="B18" s="298" t="s">
        <v>79</v>
      </c>
      <c r="C18" s="299"/>
      <c r="D18" s="299"/>
      <c r="E18" s="300"/>
      <c r="F18" s="281" t="s">
        <v>42</v>
      </c>
      <c r="G18" s="329" t="str">
        <f>+'3.立上り性能'!G29</f>
        <v/>
      </c>
      <c r="H18" s="233" t="s">
        <v>56</v>
      </c>
      <c r="I18" s="244"/>
      <c r="J18" s="245"/>
      <c r="L18" s="112"/>
    </row>
    <row r="19" spans="1:13" ht="15" customHeight="1">
      <c r="A19" s="238"/>
      <c r="B19" s="301"/>
      <c r="C19" s="302"/>
      <c r="D19" s="302"/>
      <c r="E19" s="303"/>
      <c r="F19" s="266"/>
      <c r="G19" s="329"/>
      <c r="H19" s="243"/>
      <c r="I19" s="246"/>
      <c r="J19" s="247"/>
      <c r="L19" s="113"/>
    </row>
    <row r="20" spans="1:13" ht="15" customHeight="1">
      <c r="A20" s="238"/>
      <c r="B20" s="301"/>
      <c r="C20" s="302"/>
      <c r="D20" s="302"/>
      <c r="E20" s="303"/>
      <c r="F20" s="281" t="s">
        <v>50</v>
      </c>
      <c r="G20" s="307" t="str">
        <f>+'3.立上り性能'!G23</f>
        <v/>
      </c>
      <c r="H20" s="233" t="s">
        <v>39</v>
      </c>
      <c r="I20" s="248"/>
      <c r="J20" s="249"/>
    </row>
    <row r="21" spans="1:13" ht="15" customHeight="1">
      <c r="A21" s="238"/>
      <c r="B21" s="304"/>
      <c r="C21" s="305"/>
      <c r="D21" s="305"/>
      <c r="E21" s="306"/>
      <c r="F21" s="266"/>
      <c r="G21" s="308"/>
      <c r="H21" s="243"/>
      <c r="I21" s="250"/>
      <c r="J21" s="251"/>
    </row>
    <row r="22" spans="1:13" ht="7.5" customHeight="1">
      <c r="A22" s="238"/>
      <c r="B22" s="314" t="s">
        <v>80</v>
      </c>
      <c r="C22" s="315"/>
      <c r="D22" s="315"/>
      <c r="E22" s="316"/>
      <c r="F22" s="312" t="s">
        <v>98</v>
      </c>
      <c r="G22" s="164"/>
      <c r="H22" s="164"/>
      <c r="I22" s="164"/>
      <c r="J22" s="165"/>
    </row>
    <row r="23" spans="1:13" ht="7.5" customHeight="1">
      <c r="A23" s="238"/>
      <c r="B23" s="317"/>
      <c r="C23" s="318"/>
      <c r="D23" s="318"/>
      <c r="E23" s="319"/>
      <c r="F23" s="313"/>
      <c r="G23" s="166"/>
      <c r="H23" s="166"/>
      <c r="I23" s="166"/>
      <c r="J23" s="167"/>
    </row>
    <row r="24" spans="1:13" ht="15" customHeight="1">
      <c r="A24" s="238"/>
      <c r="B24" s="240" t="s">
        <v>106</v>
      </c>
      <c r="C24" s="252" t="s">
        <v>11</v>
      </c>
      <c r="D24" s="253"/>
      <c r="E24" s="254"/>
      <c r="F24" s="281" t="s">
        <v>108</v>
      </c>
      <c r="G24" s="282" t="str">
        <f>'5.消費電力量'!G13</f>
        <v/>
      </c>
      <c r="H24" s="233" t="s">
        <v>71</v>
      </c>
      <c r="I24" s="248"/>
      <c r="J24" s="249"/>
    </row>
    <row r="25" spans="1:13" ht="15" customHeight="1">
      <c r="A25" s="238"/>
      <c r="B25" s="241"/>
      <c r="C25" s="295"/>
      <c r="D25" s="296"/>
      <c r="E25" s="297"/>
      <c r="F25" s="266"/>
      <c r="G25" s="283"/>
      <c r="H25" s="243"/>
      <c r="I25" s="250"/>
      <c r="J25" s="251"/>
    </row>
    <row r="26" spans="1:13" ht="15" customHeight="1">
      <c r="A26" s="238"/>
      <c r="B26" s="241"/>
      <c r="C26" s="252" t="s">
        <v>23</v>
      </c>
      <c r="D26" s="315"/>
      <c r="E26" s="316"/>
      <c r="F26" s="281" t="s">
        <v>109</v>
      </c>
      <c r="G26" s="282" t="str">
        <f>'5.消費電力量'!G20</f>
        <v/>
      </c>
      <c r="H26" s="233" t="s">
        <v>29</v>
      </c>
      <c r="I26" s="248"/>
      <c r="J26" s="249"/>
    </row>
    <row r="27" spans="1:13" ht="15" customHeight="1">
      <c r="A27" s="238"/>
      <c r="B27" s="241"/>
      <c r="C27" s="317"/>
      <c r="D27" s="318"/>
      <c r="E27" s="319"/>
      <c r="F27" s="266"/>
      <c r="G27" s="283"/>
      <c r="H27" s="243"/>
      <c r="I27" s="250"/>
      <c r="J27" s="251"/>
    </row>
    <row r="28" spans="1:13" ht="15" customHeight="1">
      <c r="A28" s="238"/>
      <c r="B28" s="241"/>
      <c r="C28" s="252" t="s">
        <v>24</v>
      </c>
      <c r="D28" s="253"/>
      <c r="E28" s="254"/>
      <c r="F28" s="281" t="s">
        <v>110</v>
      </c>
      <c r="G28" s="282" t="str">
        <f>+'5.消費電力量'!G33</f>
        <v/>
      </c>
      <c r="H28" s="233" t="s">
        <v>6</v>
      </c>
      <c r="I28" s="248"/>
      <c r="J28" s="249"/>
    </row>
    <row r="29" spans="1:13" ht="15" customHeight="1">
      <c r="A29" s="238"/>
      <c r="B29" s="241"/>
      <c r="C29" s="295"/>
      <c r="D29" s="296"/>
      <c r="E29" s="297"/>
      <c r="F29" s="266"/>
      <c r="G29" s="283"/>
      <c r="H29" s="243"/>
      <c r="I29" s="250"/>
      <c r="J29" s="251"/>
      <c r="L29" s="114"/>
    </row>
    <row r="30" spans="1:13" ht="11.25" customHeight="1">
      <c r="A30" s="238"/>
      <c r="B30" s="241"/>
      <c r="C30" s="252" t="s">
        <v>102</v>
      </c>
      <c r="D30" s="253"/>
      <c r="E30" s="254"/>
      <c r="F30" s="284" t="s">
        <v>111</v>
      </c>
      <c r="G30" s="289" t="str">
        <f>'5.消費電力量'!G47</f>
        <v/>
      </c>
      <c r="H30" s="233" t="s">
        <v>7</v>
      </c>
      <c r="I30" s="263" t="str">
        <f>"調理時間　"&amp;TEXT(+'5.消費電力量'!G43,"0.0")&amp;"h/日"</f>
        <v>調理時間　5.0h/日</v>
      </c>
      <c r="J30" s="264"/>
      <c r="M30" s="25">
        <f>+'5.消費電力量'!G43</f>
        <v>5</v>
      </c>
    </row>
    <row r="31" spans="1:13" ht="11.25" customHeight="1">
      <c r="A31" s="238"/>
      <c r="B31" s="241"/>
      <c r="C31" s="255"/>
      <c r="D31" s="256"/>
      <c r="E31" s="257"/>
      <c r="F31" s="285"/>
      <c r="G31" s="290"/>
      <c r="H31" s="235"/>
      <c r="I31" s="287" t="str">
        <f>"待機時間　"&amp;TEXT(+'5.消費電力量'!G44,"0.0")&amp;"h/日"</f>
        <v>待機時間　2.0h/日</v>
      </c>
      <c r="J31" s="288"/>
      <c r="M31" s="25">
        <f>+'5.消費電力量'!G44</f>
        <v>2</v>
      </c>
    </row>
    <row r="32" spans="1:13" ht="11.25" customHeight="1" thickBot="1">
      <c r="A32" s="239"/>
      <c r="B32" s="242"/>
      <c r="C32" s="258"/>
      <c r="D32" s="259"/>
      <c r="E32" s="260"/>
      <c r="F32" s="286"/>
      <c r="G32" s="291"/>
      <c r="H32" s="234"/>
      <c r="I32" s="261" t="str">
        <f>"立上り回数 "&amp;TEXT(+'5.消費電力量'!G45,"0")&amp;"回/日"</f>
        <v>立上り回数 12回/日</v>
      </c>
      <c r="J32" s="262"/>
      <c r="M32" s="25">
        <f>+'5.消費電力量'!G45</f>
        <v>12</v>
      </c>
    </row>
    <row r="33" spans="1:10" s="5" customFormat="1" ht="15" customHeight="1">
      <c r="A33" s="279" t="s">
        <v>97</v>
      </c>
      <c r="B33" s="12"/>
      <c r="C33" s="7"/>
      <c r="D33" s="7"/>
      <c r="E33" s="7"/>
      <c r="F33" s="7"/>
      <c r="G33" s="7"/>
      <c r="H33" s="7"/>
      <c r="I33" s="7"/>
      <c r="J33" s="8"/>
    </row>
    <row r="34" spans="1:10" s="5" customFormat="1" ht="15" customHeight="1">
      <c r="A34" s="279"/>
      <c r="B34" s="12"/>
      <c r="C34" s="7"/>
      <c r="D34" s="7"/>
      <c r="E34" s="7"/>
      <c r="F34" s="7"/>
      <c r="G34" s="7"/>
      <c r="H34" s="7"/>
      <c r="I34" s="7"/>
      <c r="J34" s="8"/>
    </row>
    <row r="35" spans="1:10" s="5" customFormat="1" ht="15" customHeight="1">
      <c r="A35" s="279"/>
      <c r="B35" s="12"/>
      <c r="C35" s="7"/>
      <c r="D35" s="7"/>
      <c r="E35" s="7"/>
      <c r="F35" s="7"/>
      <c r="G35" s="7"/>
      <c r="H35" s="7"/>
      <c r="I35" s="7"/>
      <c r="J35" s="8"/>
    </row>
    <row r="36" spans="1:10" s="5" customFormat="1" ht="15" customHeight="1">
      <c r="A36" s="279"/>
      <c r="B36" s="12"/>
      <c r="C36" s="7"/>
      <c r="D36" s="7"/>
      <c r="E36" s="7"/>
      <c r="F36" s="7"/>
      <c r="G36" s="7"/>
      <c r="H36" s="7"/>
      <c r="I36" s="7"/>
      <c r="J36" s="8"/>
    </row>
    <row r="37" spans="1:10" s="5" customFormat="1" ht="15" customHeight="1">
      <c r="A37" s="279"/>
      <c r="B37" s="12"/>
      <c r="C37" s="7"/>
      <c r="D37" s="7"/>
      <c r="E37" s="7"/>
      <c r="F37" s="7"/>
      <c r="G37" s="7"/>
      <c r="H37" s="7"/>
      <c r="I37" s="7"/>
      <c r="J37" s="8"/>
    </row>
    <row r="38" spans="1:10" s="5" customFormat="1" ht="15" customHeight="1">
      <c r="A38" s="279"/>
      <c r="B38" s="12"/>
      <c r="C38" s="7"/>
      <c r="D38" s="7"/>
      <c r="E38" s="7"/>
      <c r="F38" s="7"/>
      <c r="G38" s="7"/>
      <c r="H38" s="7"/>
      <c r="I38" s="7"/>
      <c r="J38" s="8"/>
    </row>
    <row r="39" spans="1:10" s="5" customFormat="1" ht="15" customHeight="1">
      <c r="A39" s="279"/>
      <c r="B39" s="12"/>
      <c r="C39" s="7"/>
      <c r="D39" s="7"/>
      <c r="E39" s="7"/>
      <c r="F39" s="7"/>
      <c r="G39" s="7"/>
      <c r="H39" s="7"/>
      <c r="I39" s="7"/>
      <c r="J39" s="8"/>
    </row>
    <row r="40" spans="1:10" s="5" customFormat="1" ht="15" customHeight="1">
      <c r="A40" s="279"/>
      <c r="B40" s="12"/>
      <c r="C40" s="7"/>
      <c r="D40" s="7"/>
      <c r="E40" s="7"/>
      <c r="F40" s="7"/>
      <c r="G40" s="7"/>
      <c r="H40" s="7"/>
      <c r="I40" s="7"/>
      <c r="J40" s="8"/>
    </row>
    <row r="41" spans="1:10" s="5" customFormat="1" ht="15" customHeight="1">
      <c r="A41" s="279"/>
      <c r="B41" s="12"/>
      <c r="C41" s="7"/>
      <c r="D41" s="7"/>
      <c r="E41" s="7"/>
      <c r="F41" s="7"/>
      <c r="G41" s="7"/>
      <c r="H41" s="7"/>
      <c r="I41" s="7"/>
      <c r="J41" s="8"/>
    </row>
    <row r="42" spans="1:10" s="5" customFormat="1" ht="15" customHeight="1">
      <c r="A42" s="279"/>
      <c r="B42" s="12"/>
      <c r="C42" s="7"/>
      <c r="D42" s="7"/>
      <c r="E42" s="7"/>
      <c r="F42" s="7"/>
      <c r="G42" s="7"/>
      <c r="H42" s="7"/>
      <c r="I42" s="7"/>
      <c r="J42" s="8"/>
    </row>
    <row r="43" spans="1:10" s="5" customFormat="1" ht="15" customHeight="1">
      <c r="A43" s="279"/>
      <c r="B43" s="12"/>
      <c r="C43" s="7"/>
      <c r="D43" s="7"/>
      <c r="E43" s="7"/>
      <c r="F43" s="7"/>
      <c r="G43" s="7"/>
      <c r="H43" s="7"/>
      <c r="I43" s="7"/>
      <c r="J43" s="8"/>
    </row>
    <row r="44" spans="1:10" s="5" customFormat="1" ht="15" customHeight="1">
      <c r="A44" s="279"/>
      <c r="B44" s="12"/>
      <c r="C44" s="7"/>
      <c r="D44" s="7"/>
      <c r="E44" s="7"/>
      <c r="F44" s="7"/>
      <c r="G44" s="7"/>
      <c r="H44" s="7"/>
      <c r="I44" s="7"/>
      <c r="J44" s="8"/>
    </row>
    <row r="45" spans="1:10" s="5" customFormat="1" ht="15" customHeight="1">
      <c r="A45" s="279"/>
      <c r="B45" s="12"/>
      <c r="C45" s="7"/>
      <c r="D45" s="7"/>
      <c r="E45" s="7"/>
      <c r="F45" s="7"/>
      <c r="G45" s="7"/>
      <c r="H45" s="7"/>
      <c r="I45" s="7"/>
      <c r="J45" s="8"/>
    </row>
    <row r="46" spans="1:10" s="5" customFormat="1" ht="15" customHeight="1">
      <c r="A46" s="279"/>
      <c r="B46" s="12"/>
      <c r="C46" s="7"/>
      <c r="D46" s="7"/>
      <c r="E46" s="7"/>
      <c r="F46" s="7"/>
      <c r="G46" s="7"/>
      <c r="H46" s="7"/>
      <c r="I46" s="7"/>
      <c r="J46" s="8"/>
    </row>
    <row r="47" spans="1:10" s="5" customFormat="1" ht="12.6" customHeight="1">
      <c r="A47" s="279"/>
      <c r="B47" s="6"/>
      <c r="C47" s="7"/>
      <c r="D47" s="7"/>
      <c r="E47" s="7"/>
      <c r="F47" s="7"/>
      <c r="G47" s="7"/>
      <c r="H47" s="7"/>
      <c r="I47" s="7"/>
      <c r="J47" s="8"/>
    </row>
    <row r="48" spans="1:10" s="5" customFormat="1" ht="12.6" customHeight="1">
      <c r="A48" s="279"/>
      <c r="B48" s="6"/>
      <c r="C48" s="7"/>
      <c r="D48" s="7"/>
      <c r="E48" s="7"/>
      <c r="F48" s="7"/>
      <c r="G48" s="7"/>
      <c r="H48" s="7"/>
      <c r="I48" s="7"/>
      <c r="J48" s="8"/>
    </row>
    <row r="49" spans="1:10" s="5" customFormat="1" ht="12.6" customHeight="1">
      <c r="A49" s="279"/>
      <c r="B49" s="6"/>
      <c r="C49" s="7"/>
      <c r="D49" s="7"/>
      <c r="E49" s="7"/>
      <c r="F49" s="7"/>
      <c r="G49" s="7"/>
      <c r="H49" s="7"/>
      <c r="I49" s="7"/>
      <c r="J49" s="8"/>
    </row>
    <row r="50" spans="1:10" s="5" customFormat="1" ht="12.6" customHeight="1">
      <c r="A50" s="279"/>
      <c r="B50" s="6"/>
      <c r="C50" s="7"/>
      <c r="D50" s="7"/>
      <c r="E50" s="7"/>
      <c r="F50" s="7"/>
      <c r="G50" s="7"/>
      <c r="H50" s="7"/>
      <c r="I50" s="7"/>
      <c r="J50" s="8"/>
    </row>
    <row r="51" spans="1:10" s="5" customFormat="1" ht="12.6" customHeight="1" thickBot="1">
      <c r="A51" s="280"/>
      <c r="B51" s="9"/>
      <c r="C51" s="10"/>
      <c r="D51" s="10"/>
      <c r="E51" s="10"/>
      <c r="F51" s="10"/>
      <c r="G51" s="10"/>
      <c r="H51" s="10"/>
      <c r="I51" s="10"/>
      <c r="J51" s="11"/>
    </row>
    <row r="52" spans="1:10" ht="10.15" customHeight="1"/>
  </sheetData>
  <sheetProtection password="89E8" sheet="1" scenarios="1" formatCells="0" formatRows="0" insertRows="0" deleteRows="0"/>
  <mergeCells count="63">
    <mergeCell ref="B9:J9"/>
    <mergeCell ref="I26:J27"/>
    <mergeCell ref="F22:F23"/>
    <mergeCell ref="B22:E23"/>
    <mergeCell ref="I15:J15"/>
    <mergeCell ref="G24:G25"/>
    <mergeCell ref="G26:G27"/>
    <mergeCell ref="B17:E17"/>
    <mergeCell ref="H15:H16"/>
    <mergeCell ref="C24:E25"/>
    <mergeCell ref="C26:E27"/>
    <mergeCell ref="F20:F21"/>
    <mergeCell ref="C11:E11"/>
    <mergeCell ref="C12:G12"/>
    <mergeCell ref="G18:G19"/>
    <mergeCell ref="F18:F19"/>
    <mergeCell ref="F11:J11"/>
    <mergeCell ref="G15:G16"/>
    <mergeCell ref="A14:J14"/>
    <mergeCell ref="A33:A51"/>
    <mergeCell ref="F24:F25"/>
    <mergeCell ref="G28:G29"/>
    <mergeCell ref="F30:F32"/>
    <mergeCell ref="F26:F27"/>
    <mergeCell ref="F28:F29"/>
    <mergeCell ref="I31:J31"/>
    <mergeCell ref="G30:G32"/>
    <mergeCell ref="A10:A13"/>
    <mergeCell ref="C28:E29"/>
    <mergeCell ref="B18:E21"/>
    <mergeCell ref="H20:H21"/>
    <mergeCell ref="G20:G21"/>
    <mergeCell ref="H30:H32"/>
    <mergeCell ref="A15:A32"/>
    <mergeCell ref="B24:B32"/>
    <mergeCell ref="H18:H19"/>
    <mergeCell ref="I18:J19"/>
    <mergeCell ref="I20:J21"/>
    <mergeCell ref="C30:E32"/>
    <mergeCell ref="H28:H29"/>
    <mergeCell ref="I32:J32"/>
    <mergeCell ref="I30:J30"/>
    <mergeCell ref="I24:J25"/>
    <mergeCell ref="H24:H25"/>
    <mergeCell ref="F15:F16"/>
    <mergeCell ref="B15:E16"/>
    <mergeCell ref="I28:J29"/>
    <mergeCell ref="H26:H27"/>
    <mergeCell ref="I1:J1"/>
    <mergeCell ref="F7:F8"/>
    <mergeCell ref="G8:J8"/>
    <mergeCell ref="B6:E6"/>
    <mergeCell ref="G5:J6"/>
    <mergeCell ref="A2:J2"/>
    <mergeCell ref="B7:E7"/>
    <mergeCell ref="D8:E8"/>
    <mergeCell ref="A3:A4"/>
    <mergeCell ref="I3:J3"/>
    <mergeCell ref="G7:J7"/>
    <mergeCell ref="I4:J4"/>
    <mergeCell ref="B3:G4"/>
    <mergeCell ref="B5:E5"/>
    <mergeCell ref="F5:F6"/>
  </mergeCells>
  <phoneticPr fontId="3"/>
  <conditionalFormatting sqref="I30:J30">
    <cfRule type="expression" dxfId="11" priority="3" stopIfTrue="1">
      <formula>$M$30&lt;&gt;5</formula>
    </cfRule>
  </conditionalFormatting>
  <conditionalFormatting sqref="I31:J31">
    <cfRule type="expression" dxfId="10" priority="2" stopIfTrue="1">
      <formula>$M$31&lt;&gt;2</formula>
    </cfRule>
  </conditionalFormatting>
  <conditionalFormatting sqref="I32:J32">
    <cfRule type="expression" dxfId="9" priority="1" stopIfTrue="1">
      <formula>$M$32&lt;&gt;12</formula>
    </cfRule>
  </conditionalFormatting>
  <dataValidations count="1">
    <dataValidation type="list" allowBlank="1" showInputMessage="1" showErrorMessage="1" sqref="B3:G4">
      <formula1>"ブロイラ、魚焼器、サラマンダ（選択してください）,ブロイラ,魚焼器,サラマンダ"</formula1>
    </dataValidation>
  </dataValidations>
  <pageMargins left="0.78740157480314965" right="0.51181102362204722" top="0.59055118110236227" bottom="0.59055118110236227" header="0.19685039370078741" footer="0.19685039370078741"/>
  <pageSetup paperSize="9" scale="98" orientation="portrait" verticalDpi="300" r:id="rId1"/>
  <headerFooter alignWithMargins="0"/>
  <rowBreaks count="1" manualBreakCount="1">
    <brk id="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view="pageBreakPreview" zoomScaleNormal="100" zoomScaleSheetLayoutView="100" zoomScalePageLayoutView="250" workbookViewId="0">
      <selection activeCell="C5" sqref="C5:D5"/>
    </sheetView>
  </sheetViews>
  <sheetFormatPr defaultRowHeight="13.5"/>
  <cols>
    <col min="1" max="1" width="10.375" style="25" customWidth="1"/>
    <col min="2" max="2" width="6.125" style="25" customWidth="1"/>
    <col min="3" max="3" width="9.125" style="25" customWidth="1"/>
    <col min="4" max="4" width="10.875" style="25" customWidth="1"/>
    <col min="5" max="5" width="9.25" style="25" customWidth="1"/>
    <col min="6" max="8" width="8.875" style="25" customWidth="1"/>
    <col min="9" max="9" width="7.75" style="25" customWidth="1"/>
    <col min="10" max="10" width="8.5" style="25" customWidth="1"/>
    <col min="11" max="11" width="5.625" style="25" customWidth="1"/>
    <col min="12" max="16384" width="9" style="25"/>
  </cols>
  <sheetData>
    <row r="1" spans="1:10" ht="15" customHeight="1" thickBot="1"/>
    <row r="2" spans="1:10" s="26" customFormat="1" ht="19.5" customHeight="1" thickBot="1">
      <c r="A2" s="336" t="str">
        <f>+表紙!A2</f>
        <v>業務用厨房熱機器等性能測定結果　【電気機器】</v>
      </c>
      <c r="B2" s="337"/>
      <c r="C2" s="337"/>
      <c r="D2" s="337"/>
      <c r="E2" s="337"/>
      <c r="F2" s="337"/>
      <c r="G2" s="337"/>
      <c r="H2" s="337"/>
      <c r="I2" s="337"/>
      <c r="J2" s="338"/>
    </row>
    <row r="3" spans="1:10" s="26" customFormat="1" ht="28.5" customHeight="1" thickTop="1">
      <c r="A3" s="27" t="s">
        <v>141</v>
      </c>
      <c r="B3" s="330" t="str">
        <f>表紙!B3&amp;"　　（１．定格消費電力）"</f>
        <v>ブロイラ、魚焼器、サラマンダ（選択してください）　　（１．定格消費電力）</v>
      </c>
      <c r="C3" s="331"/>
      <c r="D3" s="331"/>
      <c r="E3" s="331"/>
      <c r="F3" s="331"/>
      <c r="G3" s="331"/>
      <c r="H3" s="331"/>
      <c r="I3" s="331"/>
      <c r="J3" s="332"/>
    </row>
    <row r="4" spans="1:10" s="26" customFormat="1" ht="20.100000000000001" customHeight="1" thickBot="1">
      <c r="A4" s="28" t="s">
        <v>1</v>
      </c>
      <c r="B4" s="339" t="str">
        <f>IF(表紙!$B$6=0,"",表紙!$B$6)</f>
        <v/>
      </c>
      <c r="C4" s="339"/>
      <c r="D4" s="340"/>
      <c r="E4" s="341"/>
      <c r="F4" s="29" t="s">
        <v>2</v>
      </c>
      <c r="G4" s="342" t="str">
        <f>IF(表紙!$G$5=0,"",表紙!$G$5)</f>
        <v/>
      </c>
      <c r="H4" s="343"/>
      <c r="I4" s="343"/>
      <c r="J4" s="344"/>
    </row>
    <row r="5" spans="1:10" s="26" customFormat="1" ht="15" customHeight="1" thickBot="1">
      <c r="A5" s="348" t="s">
        <v>34</v>
      </c>
      <c r="B5" s="349"/>
      <c r="C5" s="345"/>
      <c r="D5" s="345"/>
      <c r="E5" s="169" t="s">
        <v>28</v>
      </c>
      <c r="F5" s="170"/>
      <c r="G5" s="168" t="s">
        <v>18</v>
      </c>
      <c r="H5" s="170"/>
      <c r="I5" s="169" t="s">
        <v>19</v>
      </c>
      <c r="J5" s="171"/>
    </row>
    <row r="6" spans="1:10" s="26" customFormat="1" ht="15" customHeight="1">
      <c r="A6" s="32"/>
      <c r="B6" s="34"/>
      <c r="C6" s="34"/>
      <c r="D6" s="34"/>
      <c r="E6" s="34"/>
      <c r="F6" s="34"/>
      <c r="G6" s="34"/>
      <c r="H6" s="34"/>
      <c r="I6" s="34"/>
      <c r="J6" s="35"/>
    </row>
    <row r="7" spans="1:10" s="26" customFormat="1" ht="15" customHeight="1">
      <c r="A7" s="32"/>
      <c r="B7" s="142" t="s">
        <v>13</v>
      </c>
      <c r="C7" s="34"/>
      <c r="D7" s="34"/>
      <c r="E7" s="34"/>
      <c r="F7" s="34"/>
      <c r="G7" s="34"/>
      <c r="H7" s="34"/>
      <c r="I7" s="34"/>
      <c r="J7" s="35"/>
    </row>
    <row r="8" spans="1:10" s="26" customFormat="1" ht="15" customHeight="1">
      <c r="A8" s="32"/>
      <c r="B8" s="333" t="s">
        <v>112</v>
      </c>
      <c r="C8" s="333"/>
      <c r="D8" s="333"/>
      <c r="E8" s="333"/>
      <c r="F8" s="333"/>
      <c r="G8" s="333"/>
      <c r="H8" s="333"/>
      <c r="I8" s="333"/>
      <c r="J8" s="35"/>
    </row>
    <row r="9" spans="1:10" s="26" customFormat="1" ht="15" customHeight="1">
      <c r="A9" s="143"/>
      <c r="B9" s="333"/>
      <c r="C9" s="333"/>
      <c r="D9" s="333"/>
      <c r="E9" s="333"/>
      <c r="F9" s="333"/>
      <c r="G9" s="333"/>
      <c r="H9" s="333"/>
      <c r="I9" s="333"/>
      <c r="J9" s="35"/>
    </row>
    <row r="10" spans="1:10" s="26" customFormat="1" ht="7.5" customHeight="1">
      <c r="A10" s="32"/>
      <c r="B10" s="94"/>
      <c r="C10" s="94"/>
      <c r="D10" s="94"/>
      <c r="E10" s="94"/>
      <c r="F10" s="94"/>
      <c r="G10" s="94"/>
      <c r="H10" s="94"/>
      <c r="I10" s="94"/>
      <c r="J10" s="35"/>
    </row>
    <row r="11" spans="1:10" s="26" customFormat="1" ht="14.45" customHeight="1">
      <c r="A11" s="32"/>
      <c r="B11" s="177" t="s">
        <v>113</v>
      </c>
      <c r="C11" s="67"/>
      <c r="D11" s="67"/>
      <c r="E11" s="67"/>
      <c r="F11" s="67"/>
      <c r="G11" s="67"/>
      <c r="H11" s="67"/>
      <c r="I11" s="67"/>
      <c r="J11" s="35"/>
    </row>
    <row r="12" spans="1:10" s="26" customFormat="1" ht="14.45" customHeight="1">
      <c r="A12" s="32"/>
      <c r="B12" s="334" t="s">
        <v>114</v>
      </c>
      <c r="C12" s="334"/>
      <c r="D12" s="334"/>
      <c r="E12" s="334"/>
      <c r="F12" s="334"/>
      <c r="G12" s="334"/>
      <c r="H12" s="334"/>
      <c r="I12" s="334"/>
      <c r="J12" s="35"/>
    </row>
    <row r="13" spans="1:10" s="26" customFormat="1" ht="14.45" customHeight="1">
      <c r="A13" s="32"/>
      <c r="B13" s="334"/>
      <c r="C13" s="334"/>
      <c r="D13" s="334"/>
      <c r="E13" s="334"/>
      <c r="F13" s="334"/>
      <c r="G13" s="334"/>
      <c r="H13" s="334"/>
      <c r="I13" s="334"/>
      <c r="J13" s="35"/>
    </row>
    <row r="14" spans="1:10" s="26" customFormat="1" ht="14.45" customHeight="1">
      <c r="A14" s="32"/>
      <c r="B14" s="334"/>
      <c r="C14" s="334"/>
      <c r="D14" s="334"/>
      <c r="E14" s="334"/>
      <c r="F14" s="334"/>
      <c r="G14" s="334"/>
      <c r="H14" s="334"/>
      <c r="I14" s="334"/>
      <c r="J14" s="35"/>
    </row>
    <row r="15" spans="1:10" s="26" customFormat="1" ht="14.45" customHeight="1">
      <c r="A15" s="32"/>
      <c r="B15" s="334"/>
      <c r="C15" s="334"/>
      <c r="D15" s="334"/>
      <c r="E15" s="334"/>
      <c r="F15" s="334"/>
      <c r="G15" s="334"/>
      <c r="H15" s="334"/>
      <c r="I15" s="334"/>
      <c r="J15" s="35"/>
    </row>
    <row r="16" spans="1:10" s="26" customFormat="1" ht="14.45" customHeight="1">
      <c r="A16" s="32"/>
      <c r="B16" s="334"/>
      <c r="C16" s="334"/>
      <c r="D16" s="334"/>
      <c r="E16" s="334"/>
      <c r="F16" s="334"/>
      <c r="G16" s="334"/>
      <c r="H16" s="334"/>
      <c r="I16" s="334"/>
      <c r="J16" s="35"/>
    </row>
    <row r="17" spans="1:13" s="26" customFormat="1" ht="8.4499999999999993" customHeight="1">
      <c r="A17" s="153"/>
      <c r="B17" s="156"/>
      <c r="C17" s="156"/>
      <c r="D17" s="156"/>
      <c r="G17" s="34"/>
      <c r="H17" s="34"/>
      <c r="I17" s="34"/>
      <c r="J17" s="35"/>
    </row>
    <row r="18" spans="1:13" s="26" customFormat="1" ht="15" customHeight="1">
      <c r="A18" s="32"/>
      <c r="B18" s="146"/>
      <c r="C18" s="146"/>
      <c r="D18" s="146"/>
      <c r="E18" s="147"/>
      <c r="F18" s="145"/>
      <c r="G18" s="148"/>
      <c r="H18" s="34"/>
      <c r="I18" s="34"/>
      <c r="J18" s="35"/>
    </row>
    <row r="19" spans="1:13" s="26" customFormat="1" ht="15" customHeight="1">
      <c r="A19" s="32"/>
      <c r="B19" s="34"/>
      <c r="C19" s="34"/>
      <c r="D19" s="34"/>
      <c r="E19" s="34"/>
      <c r="F19" s="34"/>
      <c r="G19" s="184"/>
      <c r="H19" s="184"/>
      <c r="I19" s="34"/>
      <c r="J19" s="35"/>
    </row>
    <row r="20" spans="1:13" s="26" customFormat="1" ht="17.25" customHeight="1">
      <c r="A20" s="32"/>
      <c r="B20" s="52" t="s">
        <v>136</v>
      </c>
      <c r="C20" s="34"/>
      <c r="D20" s="34"/>
      <c r="E20" s="34"/>
      <c r="F20" s="40" t="s">
        <v>81</v>
      </c>
      <c r="G20" s="191"/>
      <c r="H20" s="124" t="s">
        <v>58</v>
      </c>
      <c r="I20" s="124" t="s">
        <v>41</v>
      </c>
      <c r="J20" s="157"/>
      <c r="M20" s="34"/>
    </row>
    <row r="21" spans="1:13" s="26" customFormat="1" ht="7.5" customHeight="1">
      <c r="A21" s="32"/>
      <c r="B21" s="53"/>
      <c r="C21" s="34"/>
      <c r="D21" s="34"/>
      <c r="E21" s="34"/>
      <c r="F21" s="67"/>
      <c r="G21" s="78"/>
      <c r="H21" s="39"/>
      <c r="I21" s="39"/>
      <c r="J21" s="157"/>
      <c r="M21" s="140"/>
    </row>
    <row r="22" spans="1:13" s="26" customFormat="1" ht="30" customHeight="1">
      <c r="A22" s="32"/>
      <c r="B22" s="34" t="s">
        <v>82</v>
      </c>
      <c r="C22" s="34"/>
      <c r="D22" s="34"/>
      <c r="E22" s="149"/>
      <c r="F22" s="40" t="s">
        <v>83</v>
      </c>
      <c r="G22" s="192"/>
      <c r="H22" s="124" t="s">
        <v>58</v>
      </c>
      <c r="I22" s="124" t="s">
        <v>41</v>
      </c>
      <c r="J22" s="157"/>
    </row>
    <row r="23" spans="1:13" ht="7.5" customHeight="1" thickBot="1">
      <c r="A23" s="127"/>
      <c r="B23" s="184"/>
      <c r="C23" s="102"/>
      <c r="D23" s="184"/>
      <c r="E23" s="102"/>
      <c r="F23" s="49"/>
      <c r="G23" s="150"/>
      <c r="H23" s="184"/>
      <c r="I23" s="184"/>
      <c r="J23" s="35"/>
    </row>
    <row r="24" spans="1:13" ht="16.5" customHeight="1" thickBot="1">
      <c r="A24" s="127"/>
      <c r="B24" s="346" t="s">
        <v>100</v>
      </c>
      <c r="C24" s="347"/>
      <c r="D24" s="347"/>
      <c r="E24" s="347"/>
      <c r="F24" s="40" t="s">
        <v>84</v>
      </c>
      <c r="G24" s="155" t="str">
        <f>IF(OR(G22="",G20=""),"",(G20/G22)*100-100)</f>
        <v/>
      </c>
      <c r="H24" s="122" t="s">
        <v>85</v>
      </c>
      <c r="I24" s="122"/>
      <c r="J24" s="151"/>
    </row>
    <row r="25" spans="1:13" ht="15" customHeight="1">
      <c r="A25" s="127"/>
      <c r="B25" s="347"/>
      <c r="C25" s="347"/>
      <c r="D25" s="347"/>
      <c r="E25" s="347"/>
      <c r="F25" s="40"/>
      <c r="G25" s="158"/>
      <c r="H25" s="158"/>
      <c r="I25" s="122"/>
      <c r="J25" s="151"/>
    </row>
    <row r="26" spans="1:13" ht="16.5" customHeight="1">
      <c r="A26" s="127"/>
      <c r="B26" s="335" t="s">
        <v>88</v>
      </c>
      <c r="C26" s="335"/>
      <c r="D26" s="144">
        <v>5</v>
      </c>
      <c r="E26" s="145">
        <v>-10</v>
      </c>
      <c r="F26" s="49"/>
      <c r="G26" s="152"/>
      <c r="H26" s="152"/>
      <c r="I26" s="122"/>
      <c r="J26" s="151"/>
    </row>
    <row r="27" spans="1:13" ht="8.4499999999999993" customHeight="1">
      <c r="A27" s="127"/>
      <c r="B27" s="34"/>
      <c r="C27" s="184"/>
      <c r="D27" s="184"/>
      <c r="E27" s="102"/>
      <c r="F27" s="184"/>
      <c r="G27" s="49"/>
      <c r="H27" s="150"/>
      <c r="I27" s="184"/>
      <c r="J27" s="35"/>
    </row>
    <row r="28" spans="1:13" ht="15" customHeight="1">
      <c r="A28" s="127"/>
      <c r="B28" s="122" t="s">
        <v>0</v>
      </c>
      <c r="C28" s="184"/>
      <c r="D28" s="184"/>
      <c r="E28" s="184"/>
      <c r="F28" s="184"/>
      <c r="G28" s="184"/>
      <c r="H28" s="184"/>
      <c r="I28" s="34"/>
      <c r="J28" s="35"/>
    </row>
    <row r="29" spans="1:13" ht="15" customHeight="1">
      <c r="A29" s="127"/>
      <c r="B29" s="122"/>
      <c r="C29" s="184"/>
      <c r="D29" s="184"/>
      <c r="E29" s="184"/>
      <c r="F29" s="184"/>
      <c r="G29" s="184"/>
      <c r="H29" s="184"/>
      <c r="I29" s="34"/>
      <c r="J29" s="35"/>
    </row>
    <row r="30" spans="1:13" ht="15" customHeight="1">
      <c r="A30" s="127"/>
      <c r="B30" s="34"/>
      <c r="C30" s="184"/>
      <c r="D30" s="184"/>
      <c r="E30" s="184"/>
      <c r="F30" s="184"/>
      <c r="G30" s="184"/>
      <c r="H30" s="184"/>
      <c r="I30" s="34"/>
      <c r="J30" s="35"/>
    </row>
    <row r="31" spans="1:13" ht="15" customHeight="1">
      <c r="A31" s="127"/>
      <c r="B31" s="34"/>
      <c r="C31" s="184"/>
      <c r="D31" s="184"/>
      <c r="E31" s="184"/>
      <c r="F31" s="184"/>
      <c r="G31" s="184"/>
      <c r="H31" s="184"/>
      <c r="I31" s="34"/>
      <c r="J31" s="35"/>
    </row>
    <row r="32" spans="1:13" ht="15" customHeight="1">
      <c r="A32" s="127"/>
      <c r="B32" s="34"/>
      <c r="C32" s="184"/>
      <c r="D32" s="184"/>
      <c r="E32" s="184"/>
      <c r="F32" s="184"/>
      <c r="G32" s="184"/>
      <c r="H32" s="184"/>
      <c r="I32" s="34"/>
      <c r="J32" s="35"/>
    </row>
    <row r="33" spans="1:19" ht="15" customHeight="1">
      <c r="A33" s="127"/>
      <c r="B33" s="34"/>
      <c r="C33" s="184"/>
      <c r="D33" s="184"/>
      <c r="E33" s="184"/>
      <c r="F33" s="184"/>
      <c r="G33" s="184"/>
      <c r="H33" s="184"/>
      <c r="I33" s="34"/>
      <c r="J33" s="35"/>
    </row>
    <row r="34" spans="1:19" ht="15" customHeight="1">
      <c r="A34" s="127"/>
      <c r="B34" s="34"/>
      <c r="C34" s="184"/>
      <c r="D34" s="184"/>
      <c r="E34" s="184"/>
      <c r="F34" s="184"/>
      <c r="G34" s="184"/>
      <c r="H34" s="184"/>
      <c r="I34" s="34"/>
      <c r="J34" s="35"/>
      <c r="S34" s="140"/>
    </row>
    <row r="35" spans="1:19" ht="15" customHeight="1">
      <c r="A35" s="127"/>
      <c r="B35" s="34"/>
      <c r="C35" s="184"/>
      <c r="D35" s="184"/>
      <c r="E35" s="184"/>
      <c r="F35" s="184"/>
      <c r="G35" s="184"/>
      <c r="H35" s="184"/>
      <c r="I35" s="34"/>
      <c r="J35" s="35"/>
    </row>
    <row r="36" spans="1:19" ht="15" customHeight="1">
      <c r="A36" s="127"/>
      <c r="B36" s="34"/>
      <c r="C36" s="184"/>
      <c r="D36" s="184"/>
      <c r="E36" s="184"/>
      <c r="F36" s="184"/>
      <c r="G36" s="184"/>
      <c r="H36" s="184"/>
      <c r="I36" s="34"/>
      <c r="J36" s="35"/>
    </row>
    <row r="37" spans="1:19" ht="15" customHeight="1">
      <c r="A37" s="127"/>
      <c r="B37" s="34"/>
      <c r="C37" s="34"/>
      <c r="D37" s="34"/>
      <c r="E37" s="34"/>
      <c r="F37" s="34"/>
      <c r="G37" s="34"/>
      <c r="H37" s="34"/>
      <c r="I37" s="34"/>
      <c r="J37" s="35"/>
    </row>
    <row r="38" spans="1:19" ht="15" customHeight="1">
      <c r="A38" s="127"/>
      <c r="B38" s="34"/>
      <c r="C38" s="34"/>
      <c r="D38" s="34"/>
      <c r="E38" s="34"/>
      <c r="F38" s="34"/>
      <c r="G38" s="34"/>
      <c r="H38" s="34"/>
      <c r="I38" s="34"/>
      <c r="J38" s="35"/>
    </row>
    <row r="39" spans="1:19" ht="15" customHeight="1">
      <c r="A39" s="127"/>
      <c r="B39" s="34"/>
      <c r="C39" s="102"/>
      <c r="D39" s="34"/>
      <c r="E39" s="34"/>
      <c r="F39" s="34"/>
      <c r="G39" s="34"/>
      <c r="H39" s="34"/>
      <c r="I39" s="34"/>
      <c r="J39" s="35"/>
    </row>
    <row r="40" spans="1:19" ht="12" customHeight="1">
      <c r="A40" s="127"/>
      <c r="B40" s="34"/>
      <c r="C40" s="102"/>
      <c r="D40" s="34"/>
      <c r="E40" s="34"/>
      <c r="F40" s="34"/>
      <c r="G40" s="34"/>
      <c r="H40" s="34"/>
      <c r="I40" s="34"/>
      <c r="J40" s="35"/>
    </row>
    <row r="41" spans="1:19" ht="12" customHeight="1">
      <c r="A41" s="127"/>
      <c r="B41" s="34"/>
      <c r="C41" s="102"/>
      <c r="D41" s="34"/>
      <c r="E41" s="34"/>
      <c r="F41" s="34"/>
      <c r="G41" s="34"/>
      <c r="H41" s="34"/>
      <c r="I41" s="34"/>
      <c r="J41" s="35"/>
    </row>
    <row r="42" spans="1:19" ht="12" customHeight="1">
      <c r="A42" s="127"/>
      <c r="B42" s="122" t="s">
        <v>86</v>
      </c>
      <c r="C42" s="102"/>
      <c r="D42" s="34"/>
      <c r="E42" s="34"/>
      <c r="F42" s="34"/>
      <c r="G42" s="34"/>
      <c r="H42" s="34"/>
      <c r="I42" s="34"/>
      <c r="J42" s="35"/>
    </row>
    <row r="43" spans="1:19" ht="7.5" customHeight="1">
      <c r="A43" s="127"/>
      <c r="B43" s="102"/>
      <c r="C43" s="34"/>
      <c r="D43" s="34"/>
      <c r="E43" s="34"/>
      <c r="F43" s="34"/>
      <c r="G43" s="34"/>
      <c r="H43" s="34"/>
      <c r="I43" s="34"/>
      <c r="J43" s="35"/>
    </row>
    <row r="44" spans="1:19" ht="15" customHeight="1">
      <c r="A44" s="127"/>
      <c r="B44" s="34"/>
      <c r="C44" s="34"/>
      <c r="D44" s="34"/>
      <c r="E44" s="34"/>
      <c r="F44" s="34"/>
      <c r="G44" s="34"/>
      <c r="H44" s="34"/>
      <c r="I44" s="34"/>
      <c r="J44" s="35"/>
    </row>
    <row r="45" spans="1:19" ht="15" customHeight="1">
      <c r="A45" s="127"/>
      <c r="B45" s="34"/>
      <c r="C45" s="34"/>
      <c r="D45" s="34"/>
      <c r="E45" s="34"/>
      <c r="F45" s="34"/>
      <c r="G45" s="34"/>
      <c r="H45" s="34"/>
      <c r="I45" s="34"/>
      <c r="J45" s="35"/>
    </row>
    <row r="46" spans="1:19" ht="15" customHeight="1">
      <c r="A46" s="127"/>
      <c r="B46" s="34"/>
      <c r="C46" s="34"/>
      <c r="D46" s="34"/>
      <c r="E46" s="34"/>
      <c r="F46" s="34"/>
      <c r="G46" s="34"/>
      <c r="H46" s="34"/>
      <c r="I46" s="34"/>
      <c r="J46" s="35"/>
    </row>
    <row r="47" spans="1:19" ht="15" customHeight="1">
      <c r="A47" s="127"/>
      <c r="B47" s="34"/>
      <c r="C47" s="34"/>
      <c r="D47" s="34"/>
      <c r="E47" s="34"/>
      <c r="F47" s="34"/>
      <c r="G47" s="34"/>
      <c r="H47" s="34"/>
      <c r="I47" s="34"/>
      <c r="J47" s="35"/>
    </row>
    <row r="48" spans="1:19" ht="15" customHeight="1">
      <c r="A48" s="127"/>
      <c r="B48" s="34"/>
      <c r="C48" s="34"/>
      <c r="D48" s="34"/>
      <c r="E48" s="34"/>
      <c r="F48" s="34"/>
      <c r="G48" s="34"/>
      <c r="H48" s="34"/>
      <c r="I48" s="34"/>
      <c r="J48" s="35"/>
    </row>
    <row r="49" spans="1:10" ht="15" customHeight="1">
      <c r="A49" s="127"/>
      <c r="B49" s="34"/>
      <c r="C49" s="34"/>
      <c r="D49" s="34"/>
      <c r="E49" s="34"/>
      <c r="F49" s="34"/>
      <c r="G49" s="34"/>
      <c r="H49" s="34"/>
      <c r="I49" s="34"/>
      <c r="J49" s="35"/>
    </row>
    <row r="50" spans="1:10" ht="15" customHeight="1">
      <c r="A50" s="127"/>
      <c r="B50" s="34"/>
      <c r="C50" s="34"/>
      <c r="D50" s="34"/>
      <c r="E50" s="34"/>
      <c r="F50" s="34"/>
      <c r="G50" s="34"/>
      <c r="H50" s="34"/>
      <c r="I50" s="34"/>
      <c r="J50" s="35"/>
    </row>
    <row r="51" spans="1:10" ht="15" customHeight="1">
      <c r="A51" s="127"/>
      <c r="B51" s="34"/>
      <c r="C51" s="34"/>
      <c r="D51" s="34"/>
      <c r="E51" s="34"/>
      <c r="F51" s="34"/>
      <c r="G51" s="34"/>
      <c r="H51" s="34"/>
      <c r="I51" s="34"/>
      <c r="J51" s="35"/>
    </row>
    <row r="52" spans="1:10" ht="15" customHeight="1">
      <c r="A52" s="127"/>
      <c r="B52" s="34"/>
      <c r="C52" s="34"/>
      <c r="D52" s="34"/>
      <c r="E52" s="34"/>
      <c r="F52" s="34"/>
      <c r="G52" s="34"/>
      <c r="H52" s="34"/>
      <c r="I52" s="34"/>
      <c r="J52" s="35"/>
    </row>
    <row r="53" spans="1:10" ht="15" customHeight="1">
      <c r="A53" s="127"/>
      <c r="B53" s="34"/>
      <c r="C53" s="34"/>
      <c r="D53" s="34"/>
      <c r="E53" s="34"/>
      <c r="F53" s="34"/>
      <c r="G53" s="34"/>
      <c r="H53" s="34"/>
      <c r="I53" s="34"/>
      <c r="J53" s="35"/>
    </row>
    <row r="54" spans="1:10" s="26" customFormat="1" ht="15" customHeight="1" thickBot="1">
      <c r="A54" s="70"/>
      <c r="B54" s="71"/>
      <c r="C54" s="71"/>
      <c r="D54" s="71"/>
      <c r="E54" s="71"/>
      <c r="F54" s="71"/>
      <c r="G54" s="71"/>
      <c r="H54" s="71"/>
      <c r="I54" s="71"/>
      <c r="J54" s="72"/>
    </row>
    <row r="55" spans="1:10" ht="9" customHeight="1">
      <c r="A55" s="102"/>
      <c r="B55" s="102"/>
      <c r="C55" s="102"/>
      <c r="D55" s="102"/>
      <c r="E55" s="102"/>
      <c r="F55" s="102"/>
      <c r="G55" s="102"/>
      <c r="H55" s="102"/>
      <c r="I55" s="102"/>
      <c r="J55" s="102"/>
    </row>
  </sheetData>
  <sheetProtection password="89E8" sheet="1" objects="1" scenarios="1" selectLockedCells="1"/>
  <mergeCells count="10">
    <mergeCell ref="B3:J3"/>
    <mergeCell ref="B8:I9"/>
    <mergeCell ref="B12:I16"/>
    <mergeCell ref="B26:C26"/>
    <mergeCell ref="A2:J2"/>
    <mergeCell ref="B4:E4"/>
    <mergeCell ref="G4:J4"/>
    <mergeCell ref="C5:D5"/>
    <mergeCell ref="B24:E25"/>
    <mergeCell ref="A5:B5"/>
  </mergeCells>
  <phoneticPr fontId="3"/>
  <conditionalFormatting sqref="H25">
    <cfRule type="expression" dxfId="8" priority="8" stopIfTrue="1">
      <formula>OR(+$H$24&gt;$D$26,$H$24&lt;$E$26)</formula>
    </cfRule>
  </conditionalFormatting>
  <conditionalFormatting sqref="G24:G25">
    <cfRule type="expression" dxfId="7" priority="9" stopIfTrue="1">
      <formula>OR(+$G$24&gt;$D$26,$G$24&lt;$E$26)</formula>
    </cfRule>
  </conditionalFormatting>
  <pageMargins left="0.78740157480314965" right="0.51181102362204722" top="0.78740157480314965" bottom="0.39370078740157483" header="0.19685039370078741" footer="0.19685039370078741"/>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view="pageBreakPreview" zoomScaleNormal="100" zoomScaleSheetLayoutView="100" workbookViewId="0">
      <selection activeCell="C5" sqref="C5:D5"/>
    </sheetView>
  </sheetViews>
  <sheetFormatPr defaultRowHeight="13.5"/>
  <cols>
    <col min="1" max="1" width="10.375" style="25" customWidth="1"/>
    <col min="2" max="2" width="8.375" style="25" customWidth="1"/>
    <col min="3" max="3" width="11.875" style="25" customWidth="1"/>
    <col min="4" max="4" width="16.125" style="25" customWidth="1"/>
    <col min="5" max="5" width="8.375" style="25" customWidth="1"/>
    <col min="6" max="7" width="7.875" style="25" customWidth="1"/>
    <col min="8" max="8" width="5.5" style="25" customWidth="1"/>
    <col min="9" max="9" width="7.375" style="25" customWidth="1"/>
    <col min="10" max="10" width="5.5" style="25" customWidth="1"/>
    <col min="11" max="11" width="5.625" style="25" customWidth="1"/>
    <col min="12" max="16384" width="9" style="25"/>
  </cols>
  <sheetData>
    <row r="1" spans="1:19" ht="15" customHeight="1" thickBot="1"/>
    <row r="2" spans="1:19" s="26" customFormat="1" ht="19.5" customHeight="1" thickTop="1" thickBot="1">
      <c r="A2" s="208" t="str">
        <f>+表紙!A2</f>
        <v>業務用厨房熱機器等性能測定結果　【電気機器】</v>
      </c>
      <c r="B2" s="209"/>
      <c r="C2" s="209"/>
      <c r="D2" s="209"/>
      <c r="E2" s="209"/>
      <c r="F2" s="209"/>
      <c r="G2" s="209"/>
      <c r="H2" s="209"/>
      <c r="I2" s="209"/>
      <c r="J2" s="210"/>
    </row>
    <row r="3" spans="1:19" s="26" customFormat="1" ht="28.5" customHeight="1" thickTop="1">
      <c r="A3" s="27" t="s">
        <v>141</v>
      </c>
      <c r="B3" s="330" t="str">
        <f>+表紙!B3&amp;"　　（３．立上り性能）"</f>
        <v>ブロイラ、魚焼器、サラマンダ（選択してください）　　（３．立上り性能）</v>
      </c>
      <c r="C3" s="331"/>
      <c r="D3" s="331"/>
      <c r="E3" s="331"/>
      <c r="F3" s="331"/>
      <c r="G3" s="331"/>
      <c r="H3" s="331"/>
      <c r="I3" s="331"/>
      <c r="J3" s="332"/>
    </row>
    <row r="4" spans="1:19" s="26" customFormat="1" ht="20.100000000000001" customHeight="1" thickBot="1">
      <c r="A4" s="28" t="s">
        <v>1</v>
      </c>
      <c r="B4" s="339" t="str">
        <f>IF(表紙!$B$6=0,"",表紙!$B$6)</f>
        <v/>
      </c>
      <c r="C4" s="339"/>
      <c r="D4" s="340"/>
      <c r="E4" s="341"/>
      <c r="F4" s="29" t="s">
        <v>2</v>
      </c>
      <c r="G4" s="342" t="str">
        <f>IF(表紙!$G$5=0,"",表紙!$G$5)</f>
        <v/>
      </c>
      <c r="H4" s="343"/>
      <c r="I4" s="343"/>
      <c r="J4" s="344"/>
    </row>
    <row r="5" spans="1:19" s="26" customFormat="1" ht="15" customHeight="1">
      <c r="A5" s="30" t="s">
        <v>14</v>
      </c>
      <c r="B5" s="352" t="s">
        <v>34</v>
      </c>
      <c r="C5" s="361"/>
      <c r="D5" s="361"/>
      <c r="E5" s="325" t="s">
        <v>28</v>
      </c>
      <c r="F5" s="13"/>
      <c r="G5" s="352" t="s">
        <v>18</v>
      </c>
      <c r="H5" s="13"/>
      <c r="I5" s="325" t="s">
        <v>19</v>
      </c>
      <c r="J5" s="15"/>
    </row>
    <row r="6" spans="1:19" s="26" customFormat="1" ht="15" customHeight="1" thickBot="1">
      <c r="A6" s="28" t="s">
        <v>15</v>
      </c>
      <c r="B6" s="353"/>
      <c r="C6" s="360"/>
      <c r="D6" s="360"/>
      <c r="E6" s="234"/>
      <c r="F6" s="14"/>
      <c r="G6" s="353"/>
      <c r="H6" s="14"/>
      <c r="I6" s="234"/>
      <c r="J6" s="16"/>
    </row>
    <row r="7" spans="1:19" s="26" customFormat="1" ht="15" customHeight="1">
      <c r="A7" s="115"/>
      <c r="B7" s="116"/>
      <c r="C7" s="117"/>
      <c r="D7" s="117"/>
      <c r="E7" s="118"/>
      <c r="F7" s="119"/>
      <c r="G7" s="116"/>
      <c r="H7" s="119"/>
      <c r="I7" s="118"/>
      <c r="J7" s="120"/>
    </row>
    <row r="8" spans="1:19" s="26" customFormat="1" ht="15.6" customHeight="1">
      <c r="A8" s="32"/>
      <c r="B8" s="358" t="s">
        <v>115</v>
      </c>
      <c r="C8" s="358"/>
      <c r="D8" s="358"/>
      <c r="E8" s="358"/>
      <c r="F8" s="358"/>
      <c r="G8" s="358"/>
      <c r="H8" s="358"/>
      <c r="I8" s="358"/>
      <c r="J8" s="35"/>
    </row>
    <row r="9" spans="1:19" s="26" customFormat="1" ht="15.6" customHeight="1">
      <c r="A9" s="32"/>
      <c r="B9" s="358"/>
      <c r="C9" s="358"/>
      <c r="D9" s="358"/>
      <c r="E9" s="358"/>
      <c r="F9" s="358"/>
      <c r="G9" s="358"/>
      <c r="H9" s="358"/>
      <c r="I9" s="358"/>
      <c r="J9" s="35"/>
    </row>
    <row r="10" spans="1:19" s="26" customFormat="1" ht="15.6" customHeight="1">
      <c r="A10" s="121"/>
      <c r="B10" s="358"/>
      <c r="C10" s="358"/>
      <c r="D10" s="358"/>
      <c r="E10" s="358"/>
      <c r="F10" s="358"/>
      <c r="G10" s="358"/>
      <c r="H10" s="358"/>
      <c r="I10" s="358"/>
      <c r="J10" s="35"/>
      <c r="S10" s="25"/>
    </row>
    <row r="11" spans="1:19" s="26" customFormat="1" ht="15.6" customHeight="1">
      <c r="A11" s="32"/>
      <c r="B11" s="358"/>
      <c r="C11" s="358"/>
      <c r="D11" s="358"/>
      <c r="E11" s="358"/>
      <c r="F11" s="358"/>
      <c r="G11" s="358"/>
      <c r="H11" s="358"/>
      <c r="I11" s="358"/>
      <c r="J11" s="35"/>
    </row>
    <row r="12" spans="1:19" s="26" customFormat="1" ht="15.6" customHeight="1">
      <c r="A12" s="32"/>
      <c r="B12" s="358"/>
      <c r="C12" s="358"/>
      <c r="D12" s="358"/>
      <c r="E12" s="358"/>
      <c r="F12" s="358"/>
      <c r="G12" s="358"/>
      <c r="H12" s="358"/>
      <c r="I12" s="358"/>
      <c r="J12" s="35"/>
    </row>
    <row r="13" spans="1:19" s="26" customFormat="1" ht="15.6" customHeight="1">
      <c r="A13" s="32"/>
      <c r="B13" s="358"/>
      <c r="C13" s="358"/>
      <c r="D13" s="358"/>
      <c r="E13" s="358"/>
      <c r="F13" s="358"/>
      <c r="G13" s="358"/>
      <c r="H13" s="358"/>
      <c r="I13" s="358"/>
      <c r="J13" s="35"/>
    </row>
    <row r="14" spans="1:19" s="26" customFormat="1" ht="15.6" customHeight="1">
      <c r="A14" s="32"/>
      <c r="B14" s="358"/>
      <c r="C14" s="358"/>
      <c r="D14" s="358"/>
      <c r="E14" s="358"/>
      <c r="F14" s="358"/>
      <c r="G14" s="358"/>
      <c r="H14" s="358"/>
      <c r="I14" s="358"/>
      <c r="J14" s="35"/>
    </row>
    <row r="15" spans="1:19" s="26" customFormat="1" ht="15.6" customHeight="1">
      <c r="A15" s="32"/>
      <c r="B15" s="358"/>
      <c r="C15" s="358"/>
      <c r="D15" s="358"/>
      <c r="E15" s="358"/>
      <c r="F15" s="358"/>
      <c r="G15" s="358"/>
      <c r="H15" s="358"/>
      <c r="I15" s="358"/>
      <c r="J15" s="35"/>
    </row>
    <row r="16" spans="1:19" s="26" customFormat="1" ht="15.6" customHeight="1">
      <c r="A16" s="32"/>
      <c r="B16" s="358"/>
      <c r="C16" s="358"/>
      <c r="D16" s="358"/>
      <c r="E16" s="358"/>
      <c r="F16" s="358"/>
      <c r="G16" s="358"/>
      <c r="H16" s="358"/>
      <c r="I16" s="358"/>
      <c r="J16" s="35"/>
    </row>
    <row r="17" spans="1:10" s="26" customFormat="1" ht="15.6" customHeight="1">
      <c r="A17" s="32"/>
      <c r="B17" s="358"/>
      <c r="C17" s="358"/>
      <c r="D17" s="358"/>
      <c r="E17" s="358"/>
      <c r="F17" s="358"/>
      <c r="G17" s="358"/>
      <c r="H17" s="358"/>
      <c r="I17" s="358"/>
      <c r="J17" s="35"/>
    </row>
    <row r="18" spans="1:10" s="26" customFormat="1" ht="22.5" customHeight="1">
      <c r="A18" s="121"/>
      <c r="B18" s="359"/>
      <c r="C18" s="359"/>
      <c r="D18" s="359"/>
      <c r="E18" s="58"/>
      <c r="F18" s="178" t="s">
        <v>137</v>
      </c>
      <c r="G18" s="178" t="s">
        <v>138</v>
      </c>
      <c r="H18" s="58"/>
      <c r="I18" s="58"/>
      <c r="J18" s="35"/>
    </row>
    <row r="19" spans="1:10" s="26" customFormat="1" ht="17.25" customHeight="1">
      <c r="A19" s="32"/>
      <c r="B19" s="46" t="s">
        <v>91</v>
      </c>
      <c r="C19" s="34"/>
      <c r="D19" s="122"/>
      <c r="E19" s="123" t="s">
        <v>74</v>
      </c>
      <c r="F19" s="17"/>
      <c r="G19" s="17"/>
      <c r="H19" s="124" t="s">
        <v>3</v>
      </c>
      <c r="I19" s="354" t="s">
        <v>51</v>
      </c>
      <c r="J19" s="355"/>
    </row>
    <row r="20" spans="1:10" s="26" customFormat="1" ht="3.75" customHeight="1">
      <c r="A20" s="32"/>
      <c r="B20" s="46"/>
      <c r="C20" s="34"/>
      <c r="D20" s="122"/>
      <c r="E20" s="123"/>
      <c r="F20" s="125"/>
      <c r="G20" s="125"/>
      <c r="H20" s="124"/>
      <c r="I20" s="182"/>
      <c r="J20" s="183"/>
    </row>
    <row r="21" spans="1:10" s="26" customFormat="1" ht="17.25" customHeight="1">
      <c r="A21" s="32"/>
      <c r="B21" s="46" t="s">
        <v>103</v>
      </c>
      <c r="C21" s="34"/>
      <c r="D21" s="122"/>
      <c r="E21" s="123" t="s">
        <v>105</v>
      </c>
      <c r="F21" s="175"/>
      <c r="G21" s="175"/>
      <c r="H21" s="124" t="s">
        <v>3</v>
      </c>
      <c r="I21" s="354" t="s">
        <v>104</v>
      </c>
      <c r="J21" s="355"/>
    </row>
    <row r="22" spans="1:10" s="26" customFormat="1" ht="3.75" customHeight="1" thickBot="1">
      <c r="A22" s="32"/>
      <c r="B22" s="46"/>
      <c r="C22" s="34"/>
      <c r="D22" s="122"/>
      <c r="E22" s="123"/>
      <c r="F22" s="188"/>
      <c r="G22" s="188"/>
      <c r="H22" s="124"/>
      <c r="I22" s="182"/>
      <c r="J22" s="183"/>
    </row>
    <row r="23" spans="1:10" s="26" customFormat="1" ht="30" customHeight="1" thickBot="1">
      <c r="A23" s="32"/>
      <c r="B23" s="46"/>
      <c r="C23" s="34"/>
      <c r="D23" s="122"/>
      <c r="E23" s="123"/>
      <c r="F23" s="49" t="s">
        <v>77</v>
      </c>
      <c r="G23" s="126" t="str">
        <f>IF(COUNTBLANK(F19:G19)=0,(F19+G19)/2,"")</f>
        <v/>
      </c>
      <c r="H23" s="124" t="s">
        <v>3</v>
      </c>
      <c r="I23" s="354" t="s">
        <v>51</v>
      </c>
      <c r="J23" s="355"/>
    </row>
    <row r="24" spans="1:10" s="26" customFormat="1" ht="3.75" customHeight="1" thickBot="1">
      <c r="A24" s="32"/>
      <c r="B24" s="46"/>
      <c r="C24" s="34"/>
      <c r="D24" s="122"/>
      <c r="E24" s="123"/>
      <c r="F24" s="125"/>
      <c r="G24" s="125"/>
      <c r="H24" s="124"/>
      <c r="I24" s="182"/>
      <c r="J24" s="183"/>
    </row>
    <row r="25" spans="1:10" ht="17.25" customHeight="1" thickBot="1">
      <c r="A25" s="127"/>
      <c r="B25" s="122" t="s">
        <v>64</v>
      </c>
      <c r="C25" s="102"/>
      <c r="D25" s="102"/>
      <c r="E25" s="49" t="s">
        <v>92</v>
      </c>
      <c r="F25" s="128" t="str">
        <f>IF(COUNT(F19,F21)=2,0.9*(F19-F21)+F21,"")</f>
        <v/>
      </c>
      <c r="G25" s="128" t="str">
        <f>IF(COUNT(G19,G21)=2,0.9*(G19-G21)+G21,"")</f>
        <v/>
      </c>
      <c r="H25" s="124" t="s">
        <v>3</v>
      </c>
      <c r="I25" s="354" t="s">
        <v>51</v>
      </c>
      <c r="J25" s="355"/>
    </row>
    <row r="26" spans="1:10" s="26" customFormat="1" ht="4.5" customHeight="1">
      <c r="A26" s="32"/>
      <c r="B26" s="34"/>
      <c r="C26" s="91"/>
      <c r="D26" s="91"/>
      <c r="E26" s="129"/>
      <c r="F26" s="130"/>
      <c r="G26" s="130"/>
      <c r="H26" s="124"/>
      <c r="I26" s="182"/>
      <c r="J26" s="183"/>
    </row>
    <row r="27" spans="1:10" s="26" customFormat="1" ht="14.25" customHeight="1">
      <c r="A27" s="32"/>
      <c r="B27" s="356" t="s">
        <v>66</v>
      </c>
      <c r="C27" s="357"/>
      <c r="D27" s="357"/>
      <c r="E27" s="129" t="s">
        <v>93</v>
      </c>
      <c r="F27" s="90"/>
      <c r="G27" s="90"/>
      <c r="H27" s="124" t="s">
        <v>56</v>
      </c>
      <c r="I27" s="354" t="s">
        <v>49</v>
      </c>
      <c r="J27" s="355"/>
    </row>
    <row r="28" spans="1:10" s="26" customFormat="1" ht="3.75" customHeight="1" thickBot="1">
      <c r="A28" s="32"/>
      <c r="B28" s="180"/>
      <c r="C28" s="181"/>
      <c r="D28" s="181"/>
      <c r="E28" s="129"/>
      <c r="F28" s="131"/>
      <c r="G28" s="131"/>
      <c r="H28" s="124"/>
      <c r="I28" s="182"/>
      <c r="J28" s="183"/>
    </row>
    <row r="29" spans="1:10" s="26" customFormat="1" ht="30" customHeight="1" thickBot="1">
      <c r="A29" s="32"/>
      <c r="B29" s="34"/>
      <c r="C29" s="34"/>
      <c r="D29" s="34"/>
      <c r="E29" s="129"/>
      <c r="F29" s="49" t="s">
        <v>55</v>
      </c>
      <c r="G29" s="132" t="str">
        <f>IF(COUNTBLANK(F27:G27)=0,(F27+G27)/2,"")</f>
        <v/>
      </c>
      <c r="H29" s="133" t="s">
        <v>56</v>
      </c>
      <c r="I29" s="354" t="s">
        <v>49</v>
      </c>
      <c r="J29" s="355"/>
    </row>
    <row r="30" spans="1:10" s="26" customFormat="1" ht="3" customHeight="1" thickBot="1">
      <c r="A30" s="32"/>
      <c r="B30" s="180"/>
      <c r="C30" s="181"/>
      <c r="D30" s="181"/>
      <c r="E30" s="129"/>
      <c r="F30" s="131"/>
      <c r="G30" s="134"/>
      <c r="H30" s="124"/>
      <c r="I30" s="182"/>
      <c r="J30" s="183"/>
    </row>
    <row r="31" spans="1:10" s="26" customFormat="1" ht="15" customHeight="1" thickBot="1">
      <c r="A31" s="32"/>
      <c r="B31" s="180"/>
      <c r="C31" s="181"/>
      <c r="D31" s="181"/>
      <c r="E31" s="129"/>
      <c r="F31" s="61" t="s">
        <v>52</v>
      </c>
      <c r="G31" s="135" t="str">
        <f>IF(G29&lt;&gt;"",ABS(F27-G27)/G29,"")</f>
        <v/>
      </c>
      <c r="H31" s="124"/>
      <c r="I31" s="182"/>
      <c r="J31" s="183"/>
    </row>
    <row r="32" spans="1:10" s="26" customFormat="1" ht="15" customHeight="1">
      <c r="A32" s="32"/>
      <c r="B32" s="180"/>
      <c r="C32" s="181"/>
      <c r="D32" s="181"/>
      <c r="E32" s="129"/>
      <c r="F32" s="61"/>
      <c r="G32" s="136"/>
      <c r="H32" s="124"/>
      <c r="I32" s="182"/>
      <c r="J32" s="183"/>
    </row>
    <row r="33" spans="1:19" s="26" customFormat="1" ht="22.5" customHeight="1">
      <c r="A33" s="32"/>
      <c r="B33" s="356" t="s">
        <v>65</v>
      </c>
      <c r="C33" s="357"/>
      <c r="D33" s="357"/>
      <c r="E33" s="129" t="s">
        <v>94</v>
      </c>
      <c r="F33" s="97"/>
      <c r="G33" s="97"/>
      <c r="H33" s="124" t="s">
        <v>45</v>
      </c>
      <c r="I33" s="354" t="s">
        <v>41</v>
      </c>
      <c r="J33" s="355"/>
    </row>
    <row r="34" spans="1:19" s="26" customFormat="1" ht="15" customHeight="1">
      <c r="A34" s="350" t="s">
        <v>0</v>
      </c>
      <c r="B34" s="351"/>
      <c r="C34" s="181"/>
      <c r="D34" s="181"/>
      <c r="E34" s="129"/>
      <c r="F34" s="138"/>
      <c r="G34" s="138"/>
      <c r="H34" s="124"/>
      <c r="I34" s="182"/>
      <c r="J34" s="183"/>
    </row>
    <row r="35" spans="1:19" s="26" customFormat="1" ht="15" customHeight="1">
      <c r="A35" s="32"/>
      <c r="B35" s="180"/>
      <c r="C35" s="181"/>
      <c r="D35" s="181"/>
      <c r="E35" s="129"/>
      <c r="F35" s="138"/>
      <c r="G35" s="138"/>
      <c r="H35" s="124"/>
      <c r="I35" s="182"/>
      <c r="J35" s="183"/>
    </row>
    <row r="36" spans="1:19" s="26" customFormat="1" ht="15" customHeight="1">
      <c r="A36" s="137"/>
      <c r="B36" s="180"/>
      <c r="C36" s="181"/>
      <c r="D36" s="181"/>
      <c r="E36" s="129"/>
      <c r="F36" s="138"/>
      <c r="G36" s="138"/>
      <c r="H36" s="124"/>
      <c r="I36" s="182"/>
      <c r="J36" s="183"/>
    </row>
    <row r="37" spans="1:19" ht="15" customHeight="1">
      <c r="A37" s="127"/>
      <c r="B37" s="34"/>
      <c r="C37" s="184"/>
      <c r="D37" s="184"/>
      <c r="E37" s="184"/>
      <c r="F37" s="61"/>
      <c r="G37" s="139"/>
      <c r="H37" s="184"/>
      <c r="I37" s="34"/>
      <c r="J37" s="35"/>
    </row>
    <row r="38" spans="1:19" ht="15" customHeight="1">
      <c r="A38" s="127"/>
      <c r="B38" s="102"/>
      <c r="C38" s="184"/>
      <c r="D38" s="184"/>
      <c r="E38" s="184"/>
      <c r="F38" s="184"/>
      <c r="G38" s="184"/>
      <c r="H38" s="184"/>
      <c r="I38" s="34"/>
      <c r="J38" s="35"/>
    </row>
    <row r="39" spans="1:19" ht="15" customHeight="1">
      <c r="A39" s="127"/>
      <c r="B39" s="34"/>
      <c r="C39" s="184"/>
      <c r="D39" s="184"/>
      <c r="E39" s="184"/>
      <c r="F39" s="184"/>
      <c r="G39" s="184"/>
      <c r="H39" s="184"/>
      <c r="I39" s="34"/>
      <c r="J39" s="35"/>
    </row>
    <row r="40" spans="1:19" ht="15" customHeight="1">
      <c r="A40" s="127"/>
      <c r="B40" s="34"/>
      <c r="C40" s="184"/>
      <c r="D40" s="184"/>
      <c r="E40" s="184"/>
      <c r="F40" s="184"/>
      <c r="G40" s="184"/>
      <c r="H40" s="184"/>
      <c r="I40" s="34"/>
      <c r="J40" s="35"/>
    </row>
    <row r="41" spans="1:19" ht="15" customHeight="1">
      <c r="A41" s="127"/>
      <c r="B41" s="34"/>
      <c r="C41" s="184"/>
      <c r="D41" s="184"/>
      <c r="E41" s="184"/>
      <c r="F41" s="184"/>
      <c r="G41" s="184"/>
      <c r="H41" s="184"/>
      <c r="I41" s="34"/>
      <c r="J41" s="35"/>
    </row>
    <row r="42" spans="1:19" ht="15" customHeight="1">
      <c r="A42" s="127"/>
      <c r="B42" s="34"/>
      <c r="C42" s="184"/>
      <c r="D42" s="184"/>
      <c r="E42" s="184"/>
      <c r="F42" s="184"/>
      <c r="G42" s="184"/>
      <c r="H42" s="184"/>
      <c r="I42" s="34"/>
      <c r="J42" s="35"/>
    </row>
    <row r="43" spans="1:19" ht="15" customHeight="1">
      <c r="A43" s="127"/>
      <c r="B43" s="34"/>
      <c r="C43" s="184"/>
      <c r="D43" s="184"/>
      <c r="E43" s="184"/>
      <c r="F43" s="184"/>
      <c r="G43" s="184"/>
      <c r="H43" s="184"/>
      <c r="I43" s="34"/>
      <c r="J43" s="35"/>
      <c r="S43" s="140"/>
    </row>
    <row r="44" spans="1:19" ht="15" customHeight="1">
      <c r="A44" s="350" t="s">
        <v>4</v>
      </c>
      <c r="B44" s="351"/>
      <c r="C44" s="184"/>
      <c r="D44" s="184"/>
      <c r="E44" s="184"/>
      <c r="F44" s="184"/>
      <c r="G44" s="184"/>
      <c r="H44" s="184"/>
      <c r="I44" s="34"/>
      <c r="J44" s="35"/>
    </row>
    <row r="45" spans="1:19" ht="12.75" customHeight="1">
      <c r="A45" s="137"/>
      <c r="B45" s="34"/>
      <c r="C45" s="184"/>
      <c r="D45" s="184"/>
      <c r="E45" s="184"/>
      <c r="F45" s="184"/>
      <c r="G45" s="184"/>
      <c r="H45" s="184"/>
      <c r="I45" s="34"/>
      <c r="J45" s="35"/>
    </row>
    <row r="46" spans="1:19" ht="15" customHeight="1">
      <c r="A46" s="127"/>
      <c r="B46" s="102"/>
      <c r="C46" s="184"/>
      <c r="D46" s="184"/>
      <c r="E46" s="184"/>
      <c r="F46" s="184"/>
      <c r="G46" s="184"/>
      <c r="H46" s="184"/>
      <c r="I46" s="34"/>
      <c r="J46" s="35"/>
    </row>
    <row r="47" spans="1:19" ht="15" customHeight="1">
      <c r="A47" s="127"/>
      <c r="B47" s="102"/>
      <c r="C47" s="34"/>
      <c r="D47" s="34"/>
      <c r="E47" s="34"/>
      <c r="F47" s="34"/>
      <c r="G47" s="34"/>
      <c r="H47" s="34"/>
      <c r="I47" s="34"/>
      <c r="J47" s="35"/>
    </row>
    <row r="48" spans="1:19" ht="15" customHeight="1">
      <c r="A48" s="127"/>
      <c r="B48" s="102"/>
      <c r="C48" s="102"/>
      <c r="D48" s="34"/>
      <c r="E48" s="34"/>
      <c r="F48" s="34"/>
      <c r="G48" s="34"/>
      <c r="H48" s="34"/>
      <c r="I48" s="34"/>
      <c r="J48" s="35"/>
    </row>
    <row r="49" spans="1:10" ht="15" customHeight="1">
      <c r="A49" s="127"/>
      <c r="B49" s="34"/>
      <c r="C49" s="34"/>
      <c r="D49" s="34"/>
      <c r="E49" s="34"/>
      <c r="F49" s="34"/>
      <c r="G49" s="34"/>
      <c r="H49" s="34"/>
      <c r="I49" s="34"/>
      <c r="J49" s="35"/>
    </row>
    <row r="50" spans="1:10" ht="15" customHeight="1">
      <c r="A50" s="127"/>
      <c r="B50" s="34"/>
      <c r="C50" s="34"/>
      <c r="D50" s="34"/>
      <c r="E50" s="34"/>
      <c r="F50" s="34"/>
      <c r="G50" s="34"/>
      <c r="H50" s="34"/>
      <c r="I50" s="34"/>
      <c r="J50" s="35"/>
    </row>
    <row r="51" spans="1:10" ht="15" customHeight="1">
      <c r="A51" s="127"/>
      <c r="B51" s="34"/>
      <c r="C51" s="34"/>
      <c r="D51" s="34"/>
      <c r="E51" s="34"/>
      <c r="F51" s="34"/>
      <c r="G51" s="34"/>
      <c r="H51" s="34"/>
      <c r="I51" s="34"/>
      <c r="J51" s="35"/>
    </row>
    <row r="52" spans="1:10" ht="15" customHeight="1">
      <c r="A52" s="127"/>
      <c r="B52" s="34"/>
      <c r="C52" s="34"/>
      <c r="D52" s="34"/>
      <c r="E52" s="34"/>
      <c r="F52" s="34"/>
      <c r="G52" s="34"/>
      <c r="H52" s="34"/>
      <c r="I52" s="34"/>
      <c r="J52" s="35"/>
    </row>
    <row r="53" spans="1:10" ht="15" customHeight="1">
      <c r="A53" s="127"/>
      <c r="B53" s="34"/>
      <c r="C53" s="34"/>
      <c r="D53" s="34"/>
      <c r="E53" s="34"/>
      <c r="F53" s="34"/>
      <c r="G53" s="34"/>
      <c r="H53" s="34"/>
      <c r="I53" s="34"/>
      <c r="J53" s="35"/>
    </row>
    <row r="54" spans="1:10" s="26" customFormat="1" ht="6.75" customHeight="1" thickBot="1">
      <c r="A54" s="70"/>
      <c r="B54" s="71"/>
      <c r="C54" s="71"/>
      <c r="D54" s="71"/>
      <c r="E54" s="71"/>
      <c r="F54" s="71"/>
      <c r="G54" s="71"/>
      <c r="H54" s="71"/>
      <c r="I54" s="71"/>
      <c r="J54" s="72"/>
    </row>
    <row r="55" spans="1:10" ht="9" customHeight="1">
      <c r="A55" s="102"/>
      <c r="B55" s="102"/>
      <c r="C55" s="102"/>
      <c r="D55" s="102"/>
      <c r="E55" s="102"/>
      <c r="F55" s="102"/>
      <c r="G55" s="102"/>
      <c r="H55" s="102"/>
      <c r="I55" s="102"/>
      <c r="J55" s="102"/>
    </row>
  </sheetData>
  <sheetProtection password="89E8" sheet="1" objects="1" scenarios="1" selectLockedCells="1"/>
  <mergeCells count="23">
    <mergeCell ref="A2:J2"/>
    <mergeCell ref="B3:J3"/>
    <mergeCell ref="C6:D6"/>
    <mergeCell ref="B4:E4"/>
    <mergeCell ref="B27:D27"/>
    <mergeCell ref="C5:D5"/>
    <mergeCell ref="I23:J23"/>
    <mergeCell ref="G4:J4"/>
    <mergeCell ref="B5:B6"/>
    <mergeCell ref="A44:B44"/>
    <mergeCell ref="E5:E6"/>
    <mergeCell ref="G5:G6"/>
    <mergeCell ref="I27:J27"/>
    <mergeCell ref="I19:J19"/>
    <mergeCell ref="I25:J25"/>
    <mergeCell ref="B33:D33"/>
    <mergeCell ref="I29:J29"/>
    <mergeCell ref="I33:J33"/>
    <mergeCell ref="A34:B34"/>
    <mergeCell ref="B8:I17"/>
    <mergeCell ref="I21:J21"/>
    <mergeCell ref="B18:D18"/>
    <mergeCell ref="I5:I6"/>
  </mergeCells>
  <phoneticPr fontId="3"/>
  <conditionalFormatting sqref="G31">
    <cfRule type="cellIs" dxfId="6" priority="1" stopIfTrue="1" operator="greaterThan">
      <formula>0.1</formula>
    </cfRule>
  </conditionalFormatting>
  <pageMargins left="0.78740157480314965" right="0.51181102362204722" top="0.78740157480314965" bottom="0.39370078740157483" header="0.19685039370078741" footer="0.19685039370078741"/>
  <pageSetup paperSize="9" orientation="portrait" r:id="rId1"/>
  <rowBreaks count="1" manualBreakCount="1">
    <brk id="5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
  <sheetViews>
    <sheetView view="pageBreakPreview" topLeftCell="A5" zoomScaleNormal="100" zoomScaleSheetLayoutView="100" workbookViewId="0">
      <selection activeCell="H5" sqref="H5"/>
    </sheetView>
  </sheetViews>
  <sheetFormatPr defaultRowHeight="13.5"/>
  <cols>
    <col min="1" max="1" width="10.375" style="25" customWidth="1"/>
    <col min="2" max="2" width="3.125" style="25" customWidth="1"/>
    <col min="3" max="4" width="14.125" style="25" customWidth="1"/>
    <col min="5" max="5" width="10.375" style="25" customWidth="1"/>
    <col min="6" max="6" width="8" style="25" customWidth="1"/>
    <col min="7" max="7" width="8.375" style="25" customWidth="1"/>
    <col min="8" max="8" width="7.25" style="25" customWidth="1"/>
    <col min="9" max="9" width="7.375" style="25" customWidth="1"/>
    <col min="10" max="10" width="6.25" style="25" customWidth="1"/>
    <col min="11" max="11" width="5.625" style="25" customWidth="1"/>
    <col min="12" max="16384" width="9" style="25"/>
  </cols>
  <sheetData>
    <row r="1" spans="1:10" ht="15" customHeight="1" thickBot="1"/>
    <row r="2" spans="1:10" s="26" customFormat="1" ht="19.5" customHeight="1" thickTop="1" thickBot="1">
      <c r="A2" s="208" t="str">
        <f>+表紙!A2</f>
        <v>業務用厨房熱機器等性能測定結果　【電気機器】</v>
      </c>
      <c r="B2" s="209"/>
      <c r="C2" s="209"/>
      <c r="D2" s="209"/>
      <c r="E2" s="209"/>
      <c r="F2" s="209"/>
      <c r="G2" s="209"/>
      <c r="H2" s="209"/>
      <c r="I2" s="209"/>
      <c r="J2" s="210"/>
    </row>
    <row r="3" spans="1:10" s="26" customFormat="1" ht="28.5" customHeight="1" thickTop="1">
      <c r="A3" s="27" t="s">
        <v>141</v>
      </c>
      <c r="B3" s="330" t="str">
        <f>+表紙!B3&amp;"　　（５．消費電力量）"</f>
        <v>ブロイラ、魚焼器、サラマンダ（選択してください）　　（５．消費電力量）</v>
      </c>
      <c r="C3" s="331"/>
      <c r="D3" s="331"/>
      <c r="E3" s="331"/>
      <c r="F3" s="331"/>
      <c r="G3" s="331"/>
      <c r="H3" s="331"/>
      <c r="I3" s="331"/>
      <c r="J3" s="332"/>
    </row>
    <row r="4" spans="1:10" s="26" customFormat="1" ht="20.100000000000001" customHeight="1" thickBot="1">
      <c r="A4" s="28" t="s">
        <v>1</v>
      </c>
      <c r="B4" s="339" t="str">
        <f>IF(表紙!$B$6=0,"",表紙!$B$6)</f>
        <v/>
      </c>
      <c r="C4" s="339"/>
      <c r="D4" s="340"/>
      <c r="E4" s="341"/>
      <c r="F4" s="29" t="s">
        <v>2</v>
      </c>
      <c r="G4" s="342" t="str">
        <f>IF(表紙!$G$5=0,"",表紙!$G$5)</f>
        <v/>
      </c>
      <c r="H4" s="343"/>
      <c r="I4" s="343"/>
      <c r="J4" s="344"/>
    </row>
    <row r="5" spans="1:10" s="26" customFormat="1" ht="15" customHeight="1">
      <c r="A5" s="30" t="s">
        <v>70</v>
      </c>
      <c r="B5" s="365" t="s">
        <v>69</v>
      </c>
      <c r="C5" s="366"/>
      <c r="D5" s="18"/>
      <c r="E5" s="325" t="s">
        <v>28</v>
      </c>
      <c r="F5" s="20"/>
      <c r="G5" s="352" t="s">
        <v>18</v>
      </c>
      <c r="H5" s="20"/>
      <c r="I5" s="325" t="s">
        <v>19</v>
      </c>
      <c r="J5" s="22"/>
    </row>
    <row r="6" spans="1:10" s="26" customFormat="1" ht="15" customHeight="1" thickBot="1">
      <c r="A6" s="31" t="s">
        <v>15</v>
      </c>
      <c r="B6" s="367"/>
      <c r="C6" s="368"/>
      <c r="D6" s="19"/>
      <c r="E6" s="234"/>
      <c r="F6" s="21"/>
      <c r="G6" s="353"/>
      <c r="H6" s="21"/>
      <c r="I6" s="234"/>
      <c r="J6" s="23"/>
    </row>
    <row r="7" spans="1:10" s="26" customFormat="1" ht="22.5" customHeight="1">
      <c r="A7" s="32"/>
      <c r="B7" s="33" t="s">
        <v>25</v>
      </c>
      <c r="C7" s="34"/>
      <c r="D7" s="34"/>
      <c r="E7" s="34"/>
      <c r="F7" s="34"/>
      <c r="G7" s="34"/>
      <c r="H7" s="34"/>
      <c r="I7" s="34"/>
      <c r="J7" s="35"/>
    </row>
    <row r="8" spans="1:10" s="26" customFormat="1" ht="22.5" customHeight="1">
      <c r="A8" s="32"/>
      <c r="B8" s="36"/>
      <c r="C8" s="34"/>
      <c r="E8" s="34"/>
      <c r="F8" s="178" t="s">
        <v>137</v>
      </c>
      <c r="G8" s="178" t="s">
        <v>138</v>
      </c>
      <c r="H8" s="34"/>
      <c r="I8" s="34"/>
      <c r="J8" s="35"/>
    </row>
    <row r="9" spans="1:10" s="26" customFormat="1" ht="17.25" customHeight="1">
      <c r="A9" s="32"/>
      <c r="B9" s="34"/>
      <c r="C9" s="46" t="s">
        <v>57</v>
      </c>
      <c r="D9" s="91"/>
      <c r="E9" s="37" t="s">
        <v>43</v>
      </c>
      <c r="F9" s="93" t="str">
        <f>IF(+'3.立上り性能'!F33&lt;&gt;"",+'3.立上り性能'!F33,"")</f>
        <v/>
      </c>
      <c r="G9" s="93" t="str">
        <f>IF(+'3.立上り性能'!G33&lt;&gt;"",+'3.立上り性能'!G33,"")</f>
        <v/>
      </c>
      <c r="H9" s="39" t="s">
        <v>45</v>
      </c>
      <c r="I9" s="354" t="s">
        <v>5</v>
      </c>
      <c r="J9" s="355"/>
    </row>
    <row r="10" spans="1:10" s="26" customFormat="1" ht="3.75" customHeight="1" thickBot="1">
      <c r="A10" s="32"/>
      <c r="B10" s="34"/>
      <c r="C10" s="46"/>
      <c r="D10" s="91"/>
      <c r="E10" s="37"/>
      <c r="F10" s="94"/>
      <c r="G10" s="80"/>
      <c r="H10" s="39"/>
      <c r="I10" s="182"/>
      <c r="J10" s="183"/>
    </row>
    <row r="11" spans="1:10" s="26" customFormat="1" ht="17.25" customHeight="1" thickBot="1">
      <c r="A11" s="32"/>
      <c r="B11" s="34"/>
      <c r="C11" s="52" t="s">
        <v>118</v>
      </c>
      <c r="D11" s="53"/>
      <c r="E11" s="44" t="s">
        <v>116</v>
      </c>
      <c r="F11" s="95" t="str">
        <f>+F9</f>
        <v/>
      </c>
      <c r="G11" s="96" t="str">
        <f>+G9</f>
        <v/>
      </c>
      <c r="H11" s="39" t="s">
        <v>45</v>
      </c>
      <c r="I11" s="354" t="s">
        <v>41</v>
      </c>
      <c r="J11" s="355"/>
    </row>
    <row r="12" spans="1:10" s="26" customFormat="1" ht="7.5" customHeight="1" thickBot="1">
      <c r="A12" s="32"/>
      <c r="B12" s="34"/>
      <c r="C12" s="180"/>
      <c r="D12" s="181"/>
      <c r="E12" s="181"/>
      <c r="F12" s="40"/>
      <c r="G12" s="41"/>
      <c r="H12" s="42"/>
      <c r="I12" s="182"/>
      <c r="J12" s="183"/>
    </row>
    <row r="13" spans="1:10" s="26" customFormat="1" ht="30" customHeight="1" thickBot="1">
      <c r="A13" s="32"/>
      <c r="B13" s="34"/>
      <c r="F13" s="44" t="s">
        <v>117</v>
      </c>
      <c r="G13" s="45" t="str">
        <f>IF(COUNTBLANK(F11:G11)=0,(F11+G11)/2,"")</f>
        <v/>
      </c>
      <c r="H13" s="39" t="s">
        <v>45</v>
      </c>
      <c r="I13" s="354" t="s">
        <v>41</v>
      </c>
      <c r="J13" s="355"/>
    </row>
    <row r="14" spans="1:10" s="26" customFormat="1" ht="7.5" customHeight="1" thickBot="1">
      <c r="A14" s="32"/>
      <c r="B14" s="34"/>
      <c r="F14" s="44"/>
      <c r="G14" s="92"/>
      <c r="H14" s="39"/>
      <c r="I14" s="182"/>
      <c r="J14" s="183"/>
    </row>
    <row r="15" spans="1:10" s="26" customFormat="1" ht="15" customHeight="1" thickBot="1">
      <c r="A15" s="32"/>
      <c r="B15" s="34"/>
      <c r="F15" s="61" t="s">
        <v>52</v>
      </c>
      <c r="G15" s="62" t="str">
        <f>IF(G13&lt;&gt;0,IF(G13&lt;&gt;"",ABS(F11-G11)/G13,""),"")</f>
        <v/>
      </c>
      <c r="H15" s="39"/>
      <c r="I15" s="182"/>
      <c r="J15" s="183"/>
    </row>
    <row r="16" spans="1:10" s="26" customFormat="1" ht="22.5" customHeight="1">
      <c r="A16" s="32"/>
      <c r="B16" s="33" t="s">
        <v>26</v>
      </c>
      <c r="C16" s="34"/>
      <c r="D16" s="34"/>
      <c r="E16" s="34"/>
      <c r="F16" s="34"/>
      <c r="G16" s="34"/>
      <c r="H16" s="39"/>
      <c r="I16" s="182"/>
      <c r="J16" s="183"/>
    </row>
    <row r="17" spans="1:13" s="26" customFormat="1" ht="22.5" customHeight="1">
      <c r="A17" s="32"/>
      <c r="B17" s="34"/>
      <c r="C17" s="46"/>
      <c r="D17" s="34"/>
      <c r="E17" s="34"/>
      <c r="F17" s="34"/>
      <c r="G17" s="34"/>
      <c r="H17" s="39"/>
      <c r="I17" s="182"/>
      <c r="J17" s="183"/>
      <c r="M17" s="34"/>
    </row>
    <row r="18" spans="1:13" s="26" customFormat="1" ht="15" customHeight="1">
      <c r="A18" s="32"/>
      <c r="B18" s="34"/>
      <c r="C18" s="362" t="s">
        <v>95</v>
      </c>
      <c r="D18" s="363"/>
      <c r="E18" s="363"/>
      <c r="F18" s="37" t="s">
        <v>96</v>
      </c>
      <c r="G18" s="154" t="str">
        <f>IF(+表紙!G15&lt;&gt;"",+表紙!G15,"")</f>
        <v/>
      </c>
      <c r="H18" s="39" t="s">
        <v>58</v>
      </c>
      <c r="I18" s="354" t="s">
        <v>41</v>
      </c>
      <c r="J18" s="355"/>
    </row>
    <row r="19" spans="1:13" s="26" customFormat="1" ht="7.5" customHeight="1" thickBot="1">
      <c r="A19" s="32"/>
      <c r="B19" s="34"/>
      <c r="C19" s="180"/>
      <c r="D19" s="181"/>
      <c r="E19" s="181"/>
      <c r="F19" s="40"/>
      <c r="G19" s="47"/>
      <c r="H19" s="39"/>
      <c r="I19" s="182"/>
      <c r="J19" s="183"/>
    </row>
    <row r="20" spans="1:13" s="26" customFormat="1" ht="30" customHeight="1" thickBot="1">
      <c r="A20" s="32"/>
      <c r="B20" s="34"/>
      <c r="C20" s="356" t="s">
        <v>120</v>
      </c>
      <c r="D20" s="357"/>
      <c r="E20" s="357"/>
      <c r="F20" s="40" t="s">
        <v>119</v>
      </c>
      <c r="G20" s="48" t="str">
        <f>IF(G18&lt;&gt;"",ROUND(G18,3),"")</f>
        <v/>
      </c>
      <c r="H20" s="39" t="s">
        <v>59</v>
      </c>
      <c r="I20" s="354" t="s">
        <v>5</v>
      </c>
      <c r="J20" s="355"/>
    </row>
    <row r="21" spans="1:13" s="34" customFormat="1" ht="22.5" customHeight="1">
      <c r="A21" s="32"/>
      <c r="B21" s="33" t="s">
        <v>27</v>
      </c>
      <c r="F21" s="49"/>
      <c r="G21" s="50"/>
      <c r="H21" s="39"/>
      <c r="I21" s="51"/>
      <c r="J21" s="43"/>
    </row>
    <row r="22" spans="1:13" s="34" customFormat="1" ht="17.25" customHeight="1">
      <c r="A22" s="32"/>
      <c r="B22" s="33"/>
      <c r="C22" s="364" t="s">
        <v>142</v>
      </c>
      <c r="D22" s="364"/>
      <c r="E22" s="364"/>
      <c r="F22" s="364"/>
      <c r="G22" s="364"/>
      <c r="H22" s="364"/>
      <c r="I22" s="364"/>
      <c r="J22" s="43"/>
    </row>
    <row r="23" spans="1:13" s="34" customFormat="1" ht="19.5" customHeight="1">
      <c r="A23" s="32"/>
      <c r="B23" s="33"/>
      <c r="C23" s="53"/>
      <c r="D23" s="53"/>
      <c r="E23" s="53"/>
      <c r="F23" s="53"/>
      <c r="G23" s="53"/>
      <c r="H23" s="39"/>
      <c r="I23" s="51"/>
      <c r="J23" s="43"/>
    </row>
    <row r="24" spans="1:13" s="34" customFormat="1" ht="19.5" customHeight="1">
      <c r="A24" s="32"/>
      <c r="B24" s="33"/>
      <c r="C24" s="53"/>
      <c r="D24" s="53"/>
      <c r="E24" s="53"/>
      <c r="F24" s="53"/>
      <c r="G24" s="53"/>
      <c r="H24" s="39"/>
      <c r="I24" s="51"/>
      <c r="J24" s="43"/>
    </row>
    <row r="25" spans="1:13" s="34" customFormat="1" ht="17.25" customHeight="1">
      <c r="A25" s="32"/>
      <c r="B25" s="33"/>
      <c r="C25" s="87" t="s">
        <v>66</v>
      </c>
      <c r="D25" s="186"/>
      <c r="E25" s="186"/>
      <c r="F25" s="40" t="s">
        <v>75</v>
      </c>
      <c r="G25" s="54" t="str">
        <f>IF(+'3.立上り性能'!G29&lt;&gt;"",+'3.立上り性能'!G29,"")</f>
        <v/>
      </c>
      <c r="H25" s="39" t="s">
        <v>56</v>
      </c>
      <c r="I25" s="51"/>
      <c r="J25" s="43"/>
    </row>
    <row r="26" spans="1:13" s="34" customFormat="1" ht="15" customHeight="1">
      <c r="A26" s="32"/>
      <c r="B26" s="33"/>
      <c r="C26" s="185"/>
      <c r="D26" s="186"/>
      <c r="E26" s="186"/>
      <c r="F26" s="49"/>
      <c r="H26" s="39"/>
      <c r="I26" s="51"/>
      <c r="J26" s="43"/>
    </row>
    <row r="27" spans="1:13" s="34" customFormat="1" ht="15" customHeight="1">
      <c r="A27" s="32"/>
      <c r="B27" s="33"/>
      <c r="F27" s="178" t="s">
        <v>137</v>
      </c>
      <c r="G27" s="178" t="s">
        <v>138</v>
      </c>
      <c r="H27" s="39"/>
      <c r="I27" s="51"/>
      <c r="J27" s="43"/>
    </row>
    <row r="28" spans="1:13" s="34" customFormat="1" ht="15" customHeight="1">
      <c r="A28" s="32"/>
      <c r="C28" s="46" t="s">
        <v>67</v>
      </c>
      <c r="D28" s="185"/>
      <c r="E28" s="55" t="s">
        <v>53</v>
      </c>
      <c r="F28" s="141" t="str">
        <f>IF($G$25&lt;=3,"***","")</f>
        <v/>
      </c>
      <c r="G28" s="141" t="str">
        <f>IF($G$25&lt;=3,"***","")</f>
        <v/>
      </c>
      <c r="H28" s="39" t="s">
        <v>60</v>
      </c>
      <c r="I28" s="354" t="s">
        <v>49</v>
      </c>
      <c r="J28" s="355"/>
      <c r="L28" s="187" t="str">
        <f>IF($G$25&lt;=3,"***","")</f>
        <v/>
      </c>
      <c r="M28" s="187" t="str">
        <f>IF($G$25&lt;=3,"***","")</f>
        <v/>
      </c>
    </row>
    <row r="29" spans="1:13" s="34" customFormat="1" ht="15" customHeight="1">
      <c r="A29" s="32"/>
      <c r="C29" s="46" t="s">
        <v>63</v>
      </c>
      <c r="D29" s="185"/>
      <c r="E29" s="37" t="s">
        <v>46</v>
      </c>
      <c r="F29" s="141" t="str">
        <f>IF($G$25&lt;=3,"***","")</f>
        <v/>
      </c>
      <c r="G29" s="141" t="str">
        <f>IF($G$25&lt;=3,"***","")</f>
        <v/>
      </c>
      <c r="H29" s="39" t="s">
        <v>61</v>
      </c>
      <c r="I29" s="354" t="s">
        <v>5</v>
      </c>
      <c r="J29" s="355"/>
      <c r="L29" s="187" t="str">
        <f>IF($G$25&lt;=3,"***","")</f>
        <v/>
      </c>
      <c r="M29" s="187" t="str">
        <f>IF($G$25&lt;=3,"***","")</f>
        <v/>
      </c>
    </row>
    <row r="30" spans="1:13" s="34" customFormat="1" ht="7.5" customHeight="1" thickBot="1">
      <c r="A30" s="32"/>
      <c r="C30" s="46"/>
      <c r="D30" s="185"/>
      <c r="E30" s="37"/>
      <c r="F30" s="56"/>
      <c r="G30" s="56"/>
      <c r="H30" s="39"/>
      <c r="I30" s="182"/>
      <c r="J30" s="183"/>
    </row>
    <row r="31" spans="1:13" s="34" customFormat="1" ht="15" customHeight="1" thickBot="1">
      <c r="A31" s="32"/>
      <c r="C31" s="46" t="s">
        <v>121</v>
      </c>
      <c r="D31" s="185"/>
      <c r="E31" s="40" t="s">
        <v>123</v>
      </c>
      <c r="F31" s="57" t="str">
        <f>IF(G25&lt;=3,0,IF(COUNTBLANK(F28:F29)=0,F29*60/F28,""))</f>
        <v/>
      </c>
      <c r="G31" s="57" t="str">
        <f>IF(G25&lt;=3,0,IF(COUNTBLANK(G28:G29)=0,G29*60/G28,""))</f>
        <v/>
      </c>
      <c r="H31" s="39" t="s">
        <v>6</v>
      </c>
      <c r="I31" s="354" t="s">
        <v>5</v>
      </c>
      <c r="J31" s="355"/>
    </row>
    <row r="32" spans="1:13" s="34" customFormat="1" ht="7.5" customHeight="1" thickBot="1">
      <c r="A32" s="32"/>
      <c r="C32" s="86"/>
      <c r="D32" s="86"/>
      <c r="E32" s="37"/>
      <c r="F32" s="56"/>
      <c r="G32" s="56"/>
      <c r="H32" s="39"/>
      <c r="I32" s="182"/>
      <c r="J32" s="183"/>
    </row>
    <row r="33" spans="1:13" s="34" customFormat="1" ht="30" customHeight="1" thickBot="1">
      <c r="A33" s="32"/>
      <c r="C33" s="86"/>
      <c r="D33" s="86"/>
      <c r="E33" s="181"/>
      <c r="F33" s="40" t="s">
        <v>122</v>
      </c>
      <c r="G33" s="48" t="str">
        <f>IF(COUNTBLANK(F31:G31)=0,ROUND((F31+G31)/2,3),"")</f>
        <v/>
      </c>
      <c r="H33" s="39" t="s">
        <v>59</v>
      </c>
      <c r="I33" s="354" t="s">
        <v>5</v>
      </c>
      <c r="J33" s="355"/>
    </row>
    <row r="34" spans="1:13" s="34" customFormat="1" ht="7.5" customHeight="1" thickBot="1">
      <c r="A34" s="32"/>
      <c r="C34" s="180"/>
      <c r="D34" s="181"/>
      <c r="E34" s="181"/>
      <c r="F34" s="40"/>
      <c r="G34" s="59"/>
      <c r="H34" s="39"/>
      <c r="I34" s="182"/>
      <c r="J34" s="183"/>
    </row>
    <row r="35" spans="1:13" s="34" customFormat="1" ht="15" customHeight="1" thickBot="1">
      <c r="A35" s="32"/>
      <c r="C35" s="180"/>
      <c r="D35" s="181"/>
      <c r="E35" s="60"/>
      <c r="F35" s="61" t="s">
        <v>52</v>
      </c>
      <c r="G35" s="62" t="str">
        <f>IF(G33&lt;&gt;0,IF(G33&lt;&gt;"",ABS(F31-G31)/G33,""),"")</f>
        <v/>
      </c>
      <c r="H35" s="39"/>
      <c r="I35" s="182"/>
      <c r="J35" s="183"/>
    </row>
    <row r="36" spans="1:13" s="26" customFormat="1" ht="22.5" customHeight="1">
      <c r="A36" s="32"/>
      <c r="B36" s="33" t="s">
        <v>107</v>
      </c>
      <c r="C36" s="34"/>
      <c r="D36" s="34"/>
      <c r="E36" s="34"/>
      <c r="F36" s="34"/>
      <c r="G36" s="34"/>
      <c r="H36" s="63"/>
      <c r="I36" s="182"/>
      <c r="J36" s="183"/>
      <c r="M36" s="34"/>
    </row>
    <row r="37" spans="1:13" s="26" customFormat="1" ht="15" customHeight="1">
      <c r="A37" s="32"/>
      <c r="B37" s="34"/>
      <c r="C37" s="34" t="s">
        <v>68</v>
      </c>
      <c r="D37" s="34"/>
      <c r="E37" s="184"/>
      <c r="F37" s="184"/>
      <c r="G37" s="184"/>
      <c r="H37" s="39"/>
      <c r="I37" s="182"/>
      <c r="J37" s="183"/>
    </row>
    <row r="38" spans="1:13" s="26" customFormat="1" ht="15" customHeight="1">
      <c r="A38" s="32"/>
      <c r="B38" s="34"/>
      <c r="C38" s="64"/>
      <c r="D38" s="184"/>
      <c r="E38" s="184"/>
      <c r="F38" s="184"/>
      <c r="G38" s="184"/>
      <c r="H38" s="39"/>
      <c r="I38" s="182"/>
      <c r="J38" s="183"/>
    </row>
    <row r="39" spans="1:13" s="26" customFormat="1" ht="15" customHeight="1">
      <c r="A39" s="32"/>
      <c r="B39" s="34"/>
      <c r="C39" s="64"/>
      <c r="D39" s="184"/>
      <c r="E39" s="184"/>
      <c r="F39" s="184"/>
      <c r="G39" s="184"/>
      <c r="H39" s="39"/>
      <c r="I39" s="182"/>
      <c r="J39" s="183"/>
    </row>
    <row r="40" spans="1:13" s="26" customFormat="1" ht="15" customHeight="1">
      <c r="A40" s="32"/>
      <c r="B40" s="34"/>
      <c r="C40" s="362" t="s">
        <v>124</v>
      </c>
      <c r="D40" s="362"/>
      <c r="E40" s="362"/>
      <c r="F40" s="55" t="s">
        <v>128</v>
      </c>
      <c r="G40" s="65" t="str">
        <f>G13</f>
        <v/>
      </c>
      <c r="H40" s="39" t="s">
        <v>45</v>
      </c>
      <c r="I40" s="354" t="s">
        <v>5</v>
      </c>
      <c r="J40" s="355"/>
    </row>
    <row r="41" spans="1:13" s="26" customFormat="1" ht="15" customHeight="1">
      <c r="A41" s="32"/>
      <c r="B41" s="34"/>
      <c r="C41" s="362" t="s">
        <v>125</v>
      </c>
      <c r="D41" s="362"/>
      <c r="E41" s="362"/>
      <c r="F41" s="37" t="s">
        <v>129</v>
      </c>
      <c r="G41" s="38" t="str">
        <f>G20</f>
        <v/>
      </c>
      <c r="H41" s="39" t="s">
        <v>62</v>
      </c>
      <c r="I41" s="354" t="s">
        <v>5</v>
      </c>
      <c r="J41" s="355"/>
    </row>
    <row r="42" spans="1:13" s="26" customFormat="1" ht="15" customHeight="1">
      <c r="A42" s="32"/>
      <c r="B42" s="34"/>
      <c r="C42" s="362" t="s">
        <v>126</v>
      </c>
      <c r="D42" s="362"/>
      <c r="E42" s="362"/>
      <c r="F42" s="37" t="s">
        <v>130</v>
      </c>
      <c r="G42" s="66" t="str">
        <f>G33</f>
        <v/>
      </c>
      <c r="H42" s="39" t="s">
        <v>62</v>
      </c>
      <c r="I42" s="354" t="s">
        <v>5</v>
      </c>
      <c r="J42" s="355"/>
    </row>
    <row r="43" spans="1:13" s="26" customFormat="1" ht="15" customHeight="1">
      <c r="A43" s="32"/>
      <c r="B43" s="34"/>
      <c r="C43" s="362" t="s">
        <v>133</v>
      </c>
      <c r="D43" s="362"/>
      <c r="E43" s="362"/>
      <c r="F43" s="37" t="s">
        <v>36</v>
      </c>
      <c r="G43" s="24">
        <v>5</v>
      </c>
      <c r="H43" s="42" t="s">
        <v>33</v>
      </c>
      <c r="I43" s="182"/>
      <c r="J43" s="183"/>
    </row>
    <row r="44" spans="1:13" s="26" customFormat="1" ht="15" customHeight="1">
      <c r="A44" s="32"/>
      <c r="B44" s="34"/>
      <c r="C44" s="362" t="s">
        <v>134</v>
      </c>
      <c r="D44" s="362"/>
      <c r="E44" s="362"/>
      <c r="F44" s="37" t="s">
        <v>54</v>
      </c>
      <c r="G44" s="24">
        <v>2</v>
      </c>
      <c r="H44" s="42" t="s">
        <v>33</v>
      </c>
      <c r="I44" s="182"/>
      <c r="J44" s="183"/>
    </row>
    <row r="45" spans="1:13" s="26" customFormat="1" ht="15" customHeight="1">
      <c r="A45" s="32"/>
      <c r="B45" s="34"/>
      <c r="C45" s="362" t="s">
        <v>135</v>
      </c>
      <c r="D45" s="363"/>
      <c r="E45" s="363"/>
      <c r="F45" s="37" t="s">
        <v>131</v>
      </c>
      <c r="G45" s="24">
        <v>12</v>
      </c>
      <c r="H45" s="42" t="s">
        <v>44</v>
      </c>
      <c r="I45" s="182"/>
      <c r="J45" s="183"/>
    </row>
    <row r="46" spans="1:13" s="26" customFormat="1" ht="7.5" customHeight="1" thickBot="1">
      <c r="A46" s="32"/>
      <c r="B46" s="34"/>
      <c r="C46" s="34"/>
      <c r="D46" s="34"/>
      <c r="E46" s="34"/>
      <c r="F46" s="67"/>
      <c r="G46" s="34"/>
      <c r="H46" s="39"/>
      <c r="I46" s="98"/>
      <c r="J46" s="183"/>
    </row>
    <row r="47" spans="1:13" s="26" customFormat="1" ht="30" customHeight="1" thickBot="1">
      <c r="A47" s="32"/>
      <c r="B47" s="34"/>
      <c r="C47" s="356" t="s">
        <v>127</v>
      </c>
      <c r="D47" s="356"/>
      <c r="E47" s="356"/>
      <c r="F47" s="68" t="s">
        <v>132</v>
      </c>
      <c r="G47" s="69" t="str">
        <f>IF(COUNTBLANK(G40:G45)=0,G45*G40+G41*G43+G42*G44,"")</f>
        <v/>
      </c>
      <c r="H47" s="39" t="s">
        <v>7</v>
      </c>
      <c r="I47" s="354" t="s">
        <v>48</v>
      </c>
      <c r="J47" s="355"/>
    </row>
    <row r="48" spans="1:13" s="26" customFormat="1" ht="14.45" customHeight="1" thickBot="1">
      <c r="A48" s="70"/>
      <c r="B48" s="71"/>
      <c r="C48" s="71"/>
      <c r="D48" s="71"/>
      <c r="E48" s="71"/>
      <c r="F48" s="71"/>
      <c r="G48" s="71"/>
      <c r="H48" s="71"/>
      <c r="I48" s="71"/>
      <c r="J48" s="72"/>
    </row>
    <row r="49" spans="1:10" ht="8.4499999999999993" customHeight="1"/>
    <row r="50" spans="1:10">
      <c r="A50" s="53"/>
      <c r="B50" s="53"/>
      <c r="C50" s="53"/>
      <c r="D50" s="53"/>
      <c r="E50" s="53"/>
      <c r="F50" s="53"/>
      <c r="G50" s="53"/>
      <c r="H50" s="53"/>
      <c r="I50" s="53"/>
      <c r="J50" s="53"/>
    </row>
    <row r="51" spans="1:10" s="26" customFormat="1" ht="19.5" customHeight="1">
      <c r="A51" s="73"/>
      <c r="B51" s="73"/>
      <c r="C51" s="73"/>
      <c r="D51" s="73"/>
      <c r="E51" s="73"/>
      <c r="F51" s="73"/>
      <c r="G51" s="73"/>
      <c r="H51" s="73"/>
      <c r="I51" s="73"/>
      <c r="J51" s="73"/>
    </row>
    <row r="52" spans="1:10" s="26" customFormat="1" ht="28.5" customHeight="1">
      <c r="A52" s="74"/>
      <c r="B52" s="75"/>
      <c r="C52" s="75"/>
      <c r="D52" s="76"/>
      <c r="E52" s="76"/>
      <c r="F52" s="76"/>
      <c r="G52" s="76"/>
      <c r="H52" s="76"/>
      <c r="I52" s="76"/>
      <c r="J52" s="76"/>
    </row>
    <row r="53" spans="1:10" s="26" customFormat="1" ht="20.100000000000001" customHeight="1">
      <c r="A53" s="184"/>
      <c r="B53" s="77"/>
      <c r="C53" s="77"/>
      <c r="D53" s="78"/>
      <c r="E53" s="78"/>
      <c r="F53" s="79"/>
      <c r="G53" s="78"/>
      <c r="H53" s="78"/>
      <c r="I53" s="78"/>
      <c r="J53" s="78"/>
    </row>
    <row r="54" spans="1:10" s="26" customFormat="1" ht="15" customHeight="1">
      <c r="A54" s="52"/>
      <c r="B54" s="52"/>
      <c r="C54" s="52"/>
      <c r="D54" s="52"/>
      <c r="E54" s="52"/>
      <c r="F54" s="52"/>
      <c r="G54" s="52"/>
      <c r="H54" s="52"/>
      <c r="I54" s="52"/>
      <c r="J54" s="52"/>
    </row>
    <row r="55" spans="1:10" s="26" customFormat="1" ht="15" customHeight="1">
      <c r="A55" s="52"/>
      <c r="B55" s="52"/>
      <c r="C55" s="52"/>
      <c r="D55" s="52"/>
      <c r="E55" s="52"/>
      <c r="F55" s="52"/>
      <c r="G55" s="52"/>
      <c r="H55" s="52"/>
      <c r="I55" s="52"/>
      <c r="J55" s="52"/>
    </row>
    <row r="56" spans="1:10" s="26" customFormat="1" ht="15" customHeight="1">
      <c r="A56" s="52"/>
      <c r="B56" s="52"/>
      <c r="C56" s="52"/>
      <c r="D56" s="52"/>
      <c r="E56" s="52"/>
      <c r="F56" s="52"/>
      <c r="G56" s="52"/>
      <c r="H56" s="52"/>
      <c r="I56" s="52"/>
      <c r="J56" s="52"/>
    </row>
    <row r="57" spans="1:10" s="26" customFormat="1" ht="15" customHeight="1">
      <c r="A57" s="52"/>
      <c r="B57" s="52"/>
      <c r="C57" s="52"/>
      <c r="D57" s="52"/>
      <c r="E57" s="52"/>
      <c r="F57" s="52"/>
      <c r="G57" s="52"/>
      <c r="H57" s="52"/>
      <c r="I57" s="52"/>
      <c r="J57" s="52"/>
    </row>
    <row r="58" spans="1:10" s="26" customFormat="1" ht="15" customHeight="1">
      <c r="A58" s="52"/>
      <c r="B58" s="52"/>
      <c r="C58" s="52"/>
      <c r="D58" s="52"/>
      <c r="E58" s="52"/>
      <c r="F58" s="52"/>
      <c r="G58" s="52"/>
      <c r="H58" s="52"/>
      <c r="I58" s="52"/>
      <c r="J58" s="52"/>
    </row>
    <row r="59" spans="1:10" s="26" customFormat="1" ht="15" customHeight="1">
      <c r="A59" s="52"/>
      <c r="B59" s="52"/>
      <c r="C59" s="52"/>
      <c r="D59" s="52"/>
      <c r="E59" s="52"/>
      <c r="F59" s="49"/>
      <c r="G59" s="80"/>
      <c r="H59" s="81"/>
      <c r="I59" s="52"/>
      <c r="J59" s="52"/>
    </row>
    <row r="60" spans="1:10" s="26" customFormat="1" ht="15" customHeight="1">
      <c r="A60" s="52"/>
      <c r="B60" s="52"/>
      <c r="C60" s="52"/>
      <c r="D60" s="52"/>
      <c r="E60" s="52"/>
      <c r="F60" s="49"/>
      <c r="G60" s="82"/>
      <c r="H60" s="81"/>
      <c r="I60" s="52"/>
      <c r="J60" s="52"/>
    </row>
    <row r="61" spans="1:10" s="26" customFormat="1" ht="15" customHeight="1">
      <c r="A61" s="52"/>
      <c r="B61" s="52"/>
      <c r="C61" s="52"/>
      <c r="D61" s="52"/>
      <c r="E61" s="52"/>
      <c r="F61" s="49"/>
      <c r="G61" s="80"/>
      <c r="H61" s="81"/>
      <c r="I61" s="52"/>
      <c r="J61" s="52"/>
    </row>
    <row r="62" spans="1:10" s="26" customFormat="1" ht="15" customHeight="1">
      <c r="A62" s="52"/>
      <c r="B62" s="52"/>
      <c r="C62" s="52"/>
      <c r="D62" s="52"/>
      <c r="E62" s="52"/>
      <c r="F62" s="49"/>
      <c r="G62" s="80"/>
      <c r="H62" s="81"/>
      <c r="I62" s="52"/>
      <c r="J62" s="52"/>
    </row>
    <row r="63" spans="1:10" s="26" customFormat="1" ht="15" customHeight="1">
      <c r="A63" s="52"/>
      <c r="B63" s="52"/>
      <c r="C63" s="52"/>
      <c r="D63" s="52"/>
      <c r="E63" s="52"/>
      <c r="F63" s="49"/>
      <c r="G63" s="83"/>
      <c r="H63" s="81"/>
      <c r="I63" s="52"/>
      <c r="J63" s="52"/>
    </row>
    <row r="64" spans="1:10" s="26" customFormat="1" ht="15" customHeight="1">
      <c r="A64" s="52"/>
      <c r="B64" s="52"/>
      <c r="C64" s="52"/>
      <c r="D64" s="52"/>
      <c r="E64" s="52"/>
      <c r="F64" s="49"/>
      <c r="G64" s="83"/>
      <c r="H64" s="81"/>
      <c r="I64" s="52"/>
      <c r="J64" s="52"/>
    </row>
    <row r="65" spans="1:10" s="26" customFormat="1" ht="15" customHeight="1">
      <c r="A65" s="52"/>
      <c r="B65" s="52"/>
      <c r="C65" s="52"/>
      <c r="D65" s="52"/>
      <c r="E65" s="52"/>
      <c r="F65" s="49"/>
      <c r="G65" s="84"/>
      <c r="H65" s="81"/>
      <c r="I65" s="52"/>
      <c r="J65" s="52"/>
    </row>
    <row r="66" spans="1:10" s="26" customFormat="1" ht="15" customHeight="1">
      <c r="A66" s="52"/>
      <c r="B66" s="52"/>
      <c r="C66" s="52"/>
      <c r="D66" s="52"/>
      <c r="E66" s="52"/>
      <c r="F66" s="49"/>
      <c r="G66" s="85"/>
      <c r="H66" s="81"/>
      <c r="I66" s="52"/>
      <c r="J66" s="52"/>
    </row>
    <row r="67" spans="1:10" s="26" customFormat="1" ht="15" customHeight="1">
      <c r="A67" s="52"/>
      <c r="B67" s="52"/>
      <c r="C67" s="52"/>
      <c r="D67" s="52"/>
      <c r="E67" s="52"/>
      <c r="F67" s="52"/>
      <c r="G67" s="52"/>
      <c r="H67" s="52"/>
      <c r="I67" s="52"/>
      <c r="J67" s="52"/>
    </row>
    <row r="68" spans="1:10" s="26" customFormat="1" ht="15" customHeight="1">
      <c r="A68" s="52"/>
      <c r="B68" s="52"/>
      <c r="C68" s="52"/>
      <c r="D68" s="52"/>
      <c r="E68" s="52"/>
      <c r="F68" s="52"/>
      <c r="G68" s="52"/>
      <c r="H68" s="52"/>
      <c r="I68" s="52"/>
      <c r="J68" s="52"/>
    </row>
    <row r="69" spans="1:10" s="26" customFormat="1" ht="15" customHeight="1">
      <c r="A69" s="52"/>
      <c r="B69" s="52"/>
      <c r="C69" s="184"/>
      <c r="D69" s="52"/>
      <c r="E69" s="52"/>
      <c r="F69" s="184"/>
      <c r="G69" s="184"/>
      <c r="H69" s="52"/>
      <c r="I69" s="52"/>
      <c r="J69" s="52"/>
    </row>
    <row r="70" spans="1:10" s="26" customFormat="1" ht="15" customHeight="1">
      <c r="A70" s="52"/>
      <c r="B70" s="52"/>
      <c r="C70" s="52"/>
      <c r="D70" s="52"/>
      <c r="E70" s="52"/>
      <c r="F70" s="52"/>
      <c r="G70" s="81"/>
      <c r="H70" s="52"/>
      <c r="I70" s="52"/>
      <c r="J70" s="52"/>
    </row>
    <row r="71" spans="1:10" s="26" customFormat="1" ht="15" customHeight="1">
      <c r="A71" s="52"/>
      <c r="B71" s="52"/>
      <c r="C71" s="52"/>
      <c r="D71" s="52"/>
      <c r="E71" s="52"/>
      <c r="F71" s="52"/>
      <c r="G71" s="52"/>
      <c r="H71" s="52"/>
      <c r="I71" s="52"/>
      <c r="J71" s="52"/>
    </row>
    <row r="72" spans="1:10" s="26" customFormat="1" ht="15" customHeight="1">
      <c r="A72" s="52"/>
      <c r="B72" s="52"/>
      <c r="C72" s="184"/>
      <c r="D72" s="52"/>
      <c r="E72" s="52"/>
      <c r="F72" s="184"/>
      <c r="G72" s="184"/>
      <c r="H72" s="52"/>
      <c r="I72" s="52"/>
      <c r="J72" s="52"/>
    </row>
    <row r="73" spans="1:10" s="26" customFormat="1" ht="15" customHeight="1">
      <c r="A73" s="52"/>
      <c r="B73" s="52"/>
      <c r="C73" s="52"/>
      <c r="D73" s="52"/>
      <c r="E73" s="52"/>
      <c r="F73" s="52"/>
      <c r="G73" s="81"/>
      <c r="H73" s="52"/>
      <c r="I73" s="52"/>
      <c r="J73" s="52"/>
    </row>
    <row r="74" spans="1:10" s="26" customFormat="1" ht="15" customHeight="1">
      <c r="A74" s="52"/>
      <c r="B74" s="52"/>
      <c r="C74" s="52"/>
      <c r="D74" s="52"/>
      <c r="E74" s="52"/>
      <c r="F74" s="52"/>
      <c r="G74" s="52"/>
      <c r="H74" s="52"/>
      <c r="I74" s="52"/>
      <c r="J74" s="52"/>
    </row>
    <row r="75" spans="1:10" s="26" customFormat="1" ht="15" customHeight="1">
      <c r="A75" s="52"/>
      <c r="B75" s="52"/>
      <c r="C75" s="52"/>
      <c r="D75" s="52"/>
      <c r="E75" s="52"/>
      <c r="F75" s="52"/>
      <c r="G75" s="52"/>
      <c r="H75" s="52"/>
      <c r="I75" s="52"/>
      <c r="J75" s="52"/>
    </row>
    <row r="76" spans="1:10" s="26" customFormat="1" ht="15" customHeight="1">
      <c r="A76" s="52"/>
      <c r="B76" s="52"/>
      <c r="C76" s="52"/>
      <c r="D76" s="52"/>
      <c r="E76" s="52"/>
      <c r="F76" s="52"/>
      <c r="G76" s="52"/>
      <c r="H76" s="52"/>
      <c r="I76" s="52"/>
      <c r="J76" s="52"/>
    </row>
    <row r="77" spans="1:10" s="26" customFormat="1" ht="15" customHeight="1">
      <c r="A77" s="52"/>
      <c r="B77" s="52"/>
      <c r="C77" s="52"/>
      <c r="D77" s="52"/>
      <c r="E77" s="52"/>
      <c r="F77" s="52"/>
      <c r="G77" s="52"/>
      <c r="H77" s="52"/>
      <c r="I77" s="52"/>
      <c r="J77" s="52"/>
    </row>
    <row r="78" spans="1:10" s="26" customFormat="1" ht="15" customHeight="1">
      <c r="A78" s="52"/>
      <c r="B78" s="52"/>
      <c r="C78" s="52"/>
      <c r="D78" s="52"/>
      <c r="E78" s="52"/>
      <c r="F78" s="52"/>
      <c r="G78" s="52"/>
      <c r="H78" s="52"/>
      <c r="I78" s="52"/>
      <c r="J78" s="52"/>
    </row>
    <row r="79" spans="1:10" s="26" customFormat="1" ht="15" customHeight="1">
      <c r="A79" s="52"/>
      <c r="B79" s="52"/>
      <c r="C79" s="52"/>
      <c r="D79" s="52"/>
      <c r="E79" s="52"/>
      <c r="F79" s="52"/>
      <c r="G79" s="52"/>
      <c r="H79" s="52"/>
      <c r="I79" s="52"/>
      <c r="J79" s="52"/>
    </row>
    <row r="80" spans="1:10" s="26" customFormat="1" ht="15" customHeight="1">
      <c r="A80" s="52"/>
      <c r="B80" s="52"/>
      <c r="C80" s="52"/>
      <c r="D80" s="52"/>
      <c r="E80" s="52"/>
      <c r="F80" s="52"/>
      <c r="G80" s="52"/>
      <c r="H80" s="52"/>
      <c r="I80" s="52"/>
      <c r="J80" s="52"/>
    </row>
    <row r="81" spans="1:10" s="26" customFormat="1" ht="15" customHeight="1">
      <c r="A81" s="52"/>
      <c r="B81" s="52"/>
      <c r="C81" s="52"/>
      <c r="D81" s="52"/>
      <c r="E81" s="52"/>
      <c r="F81" s="52"/>
      <c r="G81" s="52"/>
      <c r="H81" s="52"/>
      <c r="I81" s="52"/>
      <c r="J81" s="52"/>
    </row>
    <row r="82" spans="1:10" s="26" customFormat="1" ht="15" customHeight="1">
      <c r="A82" s="52"/>
      <c r="B82" s="52"/>
      <c r="C82" s="52"/>
      <c r="D82" s="52"/>
      <c r="E82" s="52"/>
      <c r="F82" s="52"/>
      <c r="G82" s="52"/>
      <c r="H82" s="52"/>
      <c r="I82" s="52"/>
      <c r="J82" s="52"/>
    </row>
    <row r="83" spans="1:10" s="26" customFormat="1" ht="15" customHeight="1">
      <c r="A83" s="52"/>
      <c r="B83" s="52"/>
      <c r="C83" s="52"/>
      <c r="D83" s="52"/>
      <c r="E83" s="52"/>
      <c r="F83" s="52"/>
      <c r="G83" s="52"/>
      <c r="H83" s="52"/>
      <c r="I83" s="52"/>
      <c r="J83" s="52"/>
    </row>
    <row r="84" spans="1:10" s="26" customFormat="1" ht="15" customHeight="1">
      <c r="A84" s="52"/>
      <c r="B84" s="52"/>
      <c r="C84" s="52"/>
      <c r="D84" s="52"/>
      <c r="E84" s="52"/>
      <c r="F84" s="52"/>
      <c r="G84" s="52"/>
      <c r="H84" s="52"/>
      <c r="I84" s="52"/>
      <c r="J84" s="52"/>
    </row>
    <row r="85" spans="1:10" s="26" customFormat="1" ht="15" customHeight="1">
      <c r="A85" s="52"/>
      <c r="B85" s="52"/>
      <c r="C85" s="52"/>
      <c r="D85" s="52"/>
      <c r="E85" s="52"/>
      <c r="F85" s="52"/>
      <c r="G85" s="52"/>
      <c r="H85" s="52"/>
      <c r="I85" s="52"/>
      <c r="J85" s="52"/>
    </row>
    <row r="86" spans="1:10" s="26" customFormat="1" ht="15" customHeight="1">
      <c r="A86" s="52"/>
      <c r="B86" s="52"/>
      <c r="C86" s="52"/>
      <c r="D86" s="52"/>
      <c r="E86" s="52"/>
      <c r="F86" s="52"/>
      <c r="G86" s="52"/>
      <c r="H86" s="52"/>
      <c r="I86" s="52"/>
      <c r="J86" s="52"/>
    </row>
    <row r="87" spans="1:10" s="26" customFormat="1" ht="15" customHeight="1">
      <c r="A87" s="52"/>
      <c r="B87" s="52"/>
      <c r="C87" s="52"/>
      <c r="D87" s="52"/>
      <c r="E87" s="52"/>
      <c r="F87" s="52"/>
      <c r="G87" s="52"/>
      <c r="H87" s="52"/>
      <c r="I87" s="52"/>
      <c r="J87" s="52"/>
    </row>
    <row r="88" spans="1:10" s="26" customFormat="1" ht="15" customHeight="1">
      <c r="A88" s="52"/>
      <c r="B88" s="52"/>
      <c r="C88" s="52"/>
      <c r="D88" s="52"/>
      <c r="E88" s="52"/>
      <c r="F88" s="52"/>
      <c r="G88" s="52"/>
      <c r="H88" s="52"/>
      <c r="I88" s="52"/>
      <c r="J88" s="52"/>
    </row>
    <row r="89" spans="1:10" s="26" customFormat="1" ht="15" customHeight="1">
      <c r="A89" s="52"/>
      <c r="B89" s="52"/>
      <c r="C89" s="52"/>
      <c r="D89" s="52"/>
      <c r="E89" s="52"/>
      <c r="F89" s="52"/>
      <c r="G89" s="52"/>
      <c r="H89" s="52"/>
      <c r="I89" s="52"/>
      <c r="J89" s="52"/>
    </row>
    <row r="90" spans="1:10" s="26" customFormat="1" ht="15" customHeight="1">
      <c r="A90" s="52"/>
      <c r="B90" s="52"/>
      <c r="C90" s="52"/>
      <c r="D90" s="52"/>
      <c r="E90" s="52"/>
      <c r="F90" s="52"/>
      <c r="G90" s="52"/>
      <c r="H90" s="52"/>
      <c r="I90" s="52"/>
      <c r="J90" s="52"/>
    </row>
    <row r="91" spans="1:10" s="26" customFormat="1" ht="15" customHeight="1">
      <c r="A91" s="52"/>
      <c r="B91" s="52"/>
      <c r="C91" s="52"/>
      <c r="D91" s="52"/>
      <c r="E91" s="52"/>
      <c r="F91" s="52"/>
      <c r="G91" s="52"/>
      <c r="H91" s="52"/>
      <c r="I91" s="52"/>
      <c r="J91" s="52"/>
    </row>
    <row r="92" spans="1:10" s="26" customFormat="1" ht="15" customHeight="1">
      <c r="A92" s="52"/>
      <c r="B92" s="52"/>
      <c r="C92" s="52"/>
      <c r="D92" s="52"/>
      <c r="E92" s="52"/>
      <c r="F92" s="52"/>
      <c r="G92" s="52"/>
      <c r="H92" s="52"/>
      <c r="I92" s="52"/>
      <c r="J92" s="52"/>
    </row>
    <row r="93" spans="1:10" s="26" customFormat="1" ht="15" customHeight="1">
      <c r="A93" s="52"/>
      <c r="B93" s="52"/>
      <c r="C93" s="52"/>
      <c r="D93" s="52"/>
      <c r="E93" s="52"/>
      <c r="F93" s="52"/>
      <c r="G93" s="52"/>
      <c r="H93" s="52"/>
      <c r="I93" s="52"/>
      <c r="J93" s="52"/>
    </row>
    <row r="94" spans="1:10" s="26" customFormat="1" ht="15" customHeight="1">
      <c r="A94" s="52"/>
      <c r="B94" s="52"/>
      <c r="C94" s="52"/>
      <c r="D94" s="52"/>
      <c r="E94" s="52"/>
      <c r="F94" s="52"/>
      <c r="G94" s="52"/>
      <c r="H94" s="52"/>
      <c r="I94" s="52"/>
      <c r="J94" s="52"/>
    </row>
    <row r="95" spans="1:10" s="26" customFormat="1" ht="15" customHeight="1">
      <c r="A95" s="52"/>
      <c r="B95" s="52"/>
      <c r="C95" s="52"/>
      <c r="D95" s="52"/>
      <c r="E95" s="52"/>
      <c r="F95" s="52"/>
      <c r="G95" s="52"/>
      <c r="H95" s="52"/>
      <c r="I95" s="52"/>
      <c r="J95" s="52"/>
    </row>
    <row r="96" spans="1:10" s="26" customFormat="1" ht="15" customHeight="1">
      <c r="A96" s="52"/>
      <c r="B96" s="52"/>
      <c r="C96" s="52"/>
      <c r="D96" s="52"/>
      <c r="E96" s="52"/>
      <c r="F96" s="52"/>
      <c r="G96" s="52"/>
      <c r="H96" s="52"/>
      <c r="I96" s="52"/>
      <c r="J96" s="52"/>
    </row>
    <row r="97" spans="1:10" s="26" customFormat="1" ht="15" customHeight="1">
      <c r="A97" s="52"/>
      <c r="B97" s="52"/>
      <c r="C97" s="52"/>
      <c r="D97" s="52"/>
      <c r="E97" s="52"/>
      <c r="F97" s="52"/>
      <c r="G97" s="52"/>
      <c r="H97" s="52"/>
      <c r="I97" s="52"/>
      <c r="J97" s="52"/>
    </row>
    <row r="98" spans="1:10" s="26" customFormat="1" ht="15" customHeight="1">
      <c r="A98" s="52"/>
      <c r="B98" s="52"/>
      <c r="C98" s="52"/>
      <c r="D98" s="52"/>
      <c r="E98" s="52"/>
      <c r="F98" s="52"/>
      <c r="G98" s="52"/>
      <c r="H98" s="52"/>
      <c r="I98" s="52"/>
      <c r="J98" s="52"/>
    </row>
    <row r="99" spans="1:10" s="26" customFormat="1" ht="15" customHeight="1">
      <c r="A99" s="52"/>
      <c r="B99" s="52"/>
      <c r="C99" s="52"/>
      <c r="D99" s="52"/>
      <c r="E99" s="52"/>
      <c r="F99" s="52"/>
      <c r="G99" s="52"/>
      <c r="H99" s="52"/>
      <c r="I99" s="52"/>
      <c r="J99" s="52"/>
    </row>
    <row r="100" spans="1:10" s="26" customFormat="1" ht="15" customHeight="1">
      <c r="A100" s="52"/>
      <c r="B100" s="52"/>
      <c r="C100" s="52"/>
      <c r="D100" s="52"/>
      <c r="E100" s="52"/>
      <c r="F100" s="52"/>
      <c r="G100" s="52"/>
      <c r="H100" s="52"/>
      <c r="I100" s="52"/>
      <c r="J100" s="52"/>
    </row>
    <row r="101" spans="1:10">
      <c r="A101" s="53"/>
      <c r="B101" s="53"/>
      <c r="C101" s="53"/>
      <c r="D101" s="53"/>
      <c r="E101" s="53"/>
      <c r="F101" s="53"/>
      <c r="G101" s="53"/>
      <c r="H101" s="53"/>
      <c r="I101" s="53"/>
      <c r="J101" s="53"/>
    </row>
  </sheetData>
  <sheetProtection password="89E8" sheet="1" objects="1" scenarios="1" selectLockedCells="1"/>
  <mergeCells count="31">
    <mergeCell ref="A2:J2"/>
    <mergeCell ref="C20:E20"/>
    <mergeCell ref="C22:I22"/>
    <mergeCell ref="C18:E18"/>
    <mergeCell ref="I28:J28"/>
    <mergeCell ref="B3:J3"/>
    <mergeCell ref="G4:J4"/>
    <mergeCell ref="B4:E4"/>
    <mergeCell ref="G5:G6"/>
    <mergeCell ref="I11:J11"/>
    <mergeCell ref="E5:E6"/>
    <mergeCell ref="I5:I6"/>
    <mergeCell ref="B5:C6"/>
    <mergeCell ref="I9:J9"/>
    <mergeCell ref="I20:J20"/>
    <mergeCell ref="I47:J47"/>
    <mergeCell ref="I13:J13"/>
    <mergeCell ref="C43:E43"/>
    <mergeCell ref="C45:E45"/>
    <mergeCell ref="I18:J18"/>
    <mergeCell ref="C47:E47"/>
    <mergeCell ref="I29:J29"/>
    <mergeCell ref="I33:J33"/>
    <mergeCell ref="I40:J40"/>
    <mergeCell ref="I41:J41"/>
    <mergeCell ref="I31:J31"/>
    <mergeCell ref="C44:E44"/>
    <mergeCell ref="I42:J42"/>
    <mergeCell ref="C40:E40"/>
    <mergeCell ref="C42:E42"/>
    <mergeCell ref="C41:E41"/>
  </mergeCells>
  <phoneticPr fontId="3"/>
  <conditionalFormatting sqref="G35 G15">
    <cfRule type="cellIs" dxfId="5" priority="11" stopIfTrue="1" operator="greaterThan">
      <formula>0.1</formula>
    </cfRule>
  </conditionalFormatting>
  <conditionalFormatting sqref="F28:G29">
    <cfRule type="expression" dxfId="4" priority="8" stopIfTrue="1">
      <formula>$G$25&gt;3</formula>
    </cfRule>
  </conditionalFormatting>
  <conditionalFormatting sqref="G43">
    <cfRule type="expression" dxfId="3" priority="4" stopIfTrue="1">
      <formula>$G$43&lt;&gt;5</formula>
    </cfRule>
  </conditionalFormatting>
  <conditionalFormatting sqref="G44">
    <cfRule type="expression" dxfId="2" priority="3" stopIfTrue="1">
      <formula>$G$44&lt;&gt;2</formula>
    </cfRule>
  </conditionalFormatting>
  <conditionalFormatting sqref="G45">
    <cfRule type="expression" dxfId="1" priority="2" stopIfTrue="1">
      <formula>$G$45&lt;&gt;12</formula>
    </cfRule>
  </conditionalFormatting>
  <conditionalFormatting sqref="L28:M29">
    <cfRule type="expression" dxfId="0" priority="1" stopIfTrue="1">
      <formula>$G$25&gt;3</formula>
    </cfRule>
  </conditionalFormatting>
  <pageMargins left="0.78740157480314965" right="0.51181102362204722" top="0.78740157480314965" bottom="0.39370078740157483" header="0.19685039370078741" footer="0.19685039370078741"/>
  <pageSetup paperSize="9" orientation="portrait" r:id="rId1"/>
  <rowBreaks count="1" manualBreakCount="1">
    <brk id="4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表紙</vt:lpstr>
      <vt:lpstr>1.定格消費電力</vt:lpstr>
      <vt:lpstr>3.立上り性能</vt:lpstr>
      <vt:lpstr>5.消費電力量</vt:lpstr>
      <vt:lpstr>'1.定格消費電力'!Print_Area</vt:lpstr>
      <vt:lpstr>'3.立上り性能'!Print_Area</vt:lpstr>
      <vt:lpstr>'5.消費電力量'!Print_Area</vt:lpstr>
      <vt:lpstr>表紙!Print_Area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2016-02-10T13:04:44Z</dcterms:created>
  <dcterms:modified xsi:type="dcterms:W3CDTF">2017-02-28T03:24:01Z</dcterms:modified>
</cp:coreProperties>
</file>