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15" windowWidth="14400" windowHeight="12495" tabRatio="634"/>
  </bookViews>
  <sheets>
    <sheet name="表紙" sheetId="10" r:id="rId1"/>
    <sheet name="1.定格消費電力" sheetId="15" r:id="rId2"/>
    <sheet name="3.立上り性能" sheetId="12" r:id="rId3"/>
    <sheet name="4.調理能力" sheetId="11" r:id="rId4"/>
    <sheet name="5.消費電力量" sheetId="6" r:id="rId5"/>
    <sheet name="7.均一性" sheetId="13" r:id="rId6"/>
  </sheets>
  <definedNames>
    <definedName name="_xlnm.Print_Area" localSheetId="1">'1.定格消費電力'!$A$2:$J$53</definedName>
    <definedName name="_xlnm.Print_Area" localSheetId="2">'3.立上り性能'!$A$2:$K$50</definedName>
    <definedName name="_xlnm.Print_Area" localSheetId="3">'4.調理能力'!$A$2:$J$50</definedName>
    <definedName name="_xlnm.Print_Area" localSheetId="4">'5.消費電力量'!$A$2:$K$48</definedName>
    <definedName name="_xlnm.Print_Area" localSheetId="5">'7.均一性'!$A$2:$J$51,'7.均一性'!$A$54:$J$103,'7.均一性'!$A$106:$J$153,'7.均一性'!$A$156:$J$209</definedName>
    <definedName name="_xlnm.Print_Area" localSheetId="0">表紙!$A$1:$J$49</definedName>
  </definedNames>
  <calcPr calcId="145621"/>
</workbook>
</file>

<file path=xl/calcChain.xml><?xml version="1.0" encoding="utf-8"?>
<calcChain xmlns="http://schemas.openxmlformats.org/spreadsheetml/2006/main">
  <c r="A2" i="13" l="1"/>
  <c r="A54" i="13" s="1"/>
  <c r="A106" i="13" s="1"/>
  <c r="A156" i="13" s="1"/>
  <c r="A2" i="6"/>
  <c r="A2" i="12"/>
  <c r="A2" i="11"/>
  <c r="A2" i="15"/>
  <c r="L30" i="10" l="1"/>
  <c r="L31" i="10"/>
  <c r="I30" i="10"/>
  <c r="I31" i="10"/>
  <c r="D98" i="13"/>
  <c r="D99" i="13" s="1"/>
  <c r="G34" i="10" s="1"/>
  <c r="I18" i="12"/>
  <c r="H18" i="12"/>
  <c r="I20" i="12"/>
  <c r="I22" i="12"/>
  <c r="J15" i="10"/>
  <c r="I15" i="10"/>
  <c r="G4" i="15"/>
  <c r="B4" i="15"/>
  <c r="B3" i="15"/>
  <c r="G24" i="15"/>
  <c r="G14" i="10" s="1"/>
  <c r="H157" i="13"/>
  <c r="H107" i="13"/>
  <c r="H55" i="13"/>
  <c r="B157" i="13"/>
  <c r="B107" i="13"/>
  <c r="B55" i="13"/>
  <c r="D97" i="13"/>
  <c r="H34" i="6"/>
  <c r="I36" i="6"/>
  <c r="G158" i="13"/>
  <c r="B158" i="13"/>
  <c r="I34" i="6"/>
  <c r="G22" i="10"/>
  <c r="G20" i="10"/>
  <c r="I24" i="6"/>
  <c r="I26" i="6" s="1"/>
  <c r="I14" i="6"/>
  <c r="H14" i="6"/>
  <c r="H16" i="6"/>
  <c r="I18" i="6"/>
  <c r="I13" i="6"/>
  <c r="I16" i="6"/>
  <c r="H13" i="6"/>
  <c r="I12" i="6"/>
  <c r="H12" i="6"/>
  <c r="F97" i="13"/>
  <c r="G108" i="13"/>
  <c r="B108" i="13"/>
  <c r="B4" i="13"/>
  <c r="G4" i="13"/>
  <c r="H97" i="13"/>
  <c r="F98" i="13"/>
  <c r="H98" i="13"/>
  <c r="B56" i="13"/>
  <c r="G56" i="13"/>
  <c r="B4" i="6"/>
  <c r="H4" i="6"/>
  <c r="B4" i="11"/>
  <c r="G4" i="11"/>
  <c r="B4" i="12"/>
  <c r="H4" i="12"/>
  <c r="G28" i="10"/>
  <c r="I38" i="6"/>
  <c r="G18" i="10"/>
  <c r="G24" i="10"/>
  <c r="I20" i="6"/>
  <c r="I42" i="6"/>
  <c r="I43" i="6" l="1"/>
  <c r="I47" i="6" s="1"/>
  <c r="G30" i="10" s="1"/>
  <c r="G26" i="10"/>
</calcChain>
</file>

<file path=xl/sharedStrings.xml><?xml version="1.0" encoding="utf-8"?>
<sst xmlns="http://schemas.openxmlformats.org/spreadsheetml/2006/main" count="928" uniqueCount="180">
  <si>
    <t xml:space="preserve"> (℃）</t>
  </si>
  <si>
    <t>測定写真</t>
    <rPh sb="0" eb="2">
      <t>ソクテイ</t>
    </rPh>
    <rPh sb="2" eb="4">
      <t>シャシン</t>
    </rPh>
    <phoneticPr fontId="3"/>
  </si>
  <si>
    <t>型　　式</t>
    <rPh sb="0" eb="1">
      <t>カタ</t>
    </rPh>
    <rPh sb="3" eb="4">
      <t>シキ</t>
    </rPh>
    <phoneticPr fontId="3"/>
  </si>
  <si>
    <t>製造者名</t>
    <rPh sb="0" eb="2">
      <t>セイゾウ</t>
    </rPh>
    <rPh sb="2" eb="3">
      <t>シャ</t>
    </rPh>
    <rPh sb="3" eb="4">
      <t>メイ</t>
    </rPh>
    <phoneticPr fontId="3"/>
  </si>
  <si>
    <t>（小数点以下３位）</t>
    <rPh sb="1" eb="4">
      <t>ショウスウテン</t>
    </rPh>
    <rPh sb="4" eb="6">
      <t>イカ</t>
    </rPh>
    <rPh sb="7" eb="8">
      <t>イ</t>
    </rPh>
    <phoneticPr fontId="3"/>
  </si>
  <si>
    <t>(kWh/h)</t>
    <phoneticPr fontId="3"/>
  </si>
  <si>
    <t xml:space="preserve"> (kWh/日）</t>
  </si>
  <si>
    <t>（小数点以下１位）</t>
    <rPh sb="1" eb="4">
      <t>ショウスウテン</t>
    </rPh>
    <rPh sb="4" eb="6">
      <t>イカ</t>
    </rPh>
    <rPh sb="7" eb="8">
      <t>イ</t>
    </rPh>
    <phoneticPr fontId="3"/>
  </si>
  <si>
    <t>試験場所</t>
    <rPh sb="0" eb="2">
      <t>シケン</t>
    </rPh>
    <rPh sb="2" eb="4">
      <t>バショ</t>
    </rPh>
    <phoneticPr fontId="3"/>
  </si>
  <si>
    <t>電　　源</t>
    <rPh sb="0" eb="1">
      <t>デン</t>
    </rPh>
    <rPh sb="3" eb="4">
      <t>ミナモト</t>
    </rPh>
    <phoneticPr fontId="3"/>
  </si>
  <si>
    <t>（min）</t>
    <phoneticPr fontId="3"/>
  </si>
  <si>
    <t>機器の
主な仕様</t>
    <rPh sb="0" eb="2">
      <t>キキ</t>
    </rPh>
    <rPh sb="4" eb="5">
      <t>オモ</t>
    </rPh>
    <rPh sb="6" eb="8">
      <t>シヨウ</t>
    </rPh>
    <phoneticPr fontId="3"/>
  </si>
  <si>
    <t>①立上り時</t>
    <phoneticPr fontId="3"/>
  </si>
  <si>
    <t>担当部署</t>
    <rPh sb="0" eb="2">
      <t>タントウ</t>
    </rPh>
    <rPh sb="2" eb="4">
      <t>ブショ</t>
    </rPh>
    <phoneticPr fontId="3"/>
  </si>
  <si>
    <t>定格消費電力</t>
    <rPh sb="0" eb="2">
      <t>テイカク</t>
    </rPh>
    <rPh sb="2" eb="4">
      <t>ショウヒ</t>
    </rPh>
    <rPh sb="4" eb="6">
      <t>デンリョク</t>
    </rPh>
    <phoneticPr fontId="3"/>
  </si>
  <si>
    <t>規定なし</t>
    <rPh sb="0" eb="2">
      <t>キテイ</t>
    </rPh>
    <phoneticPr fontId="3"/>
  </si>
  <si>
    <t>1回目</t>
    <rPh sb="1" eb="3">
      <t>カイメ</t>
    </rPh>
    <phoneticPr fontId="3"/>
  </si>
  <si>
    <t>2回目</t>
    <rPh sb="1" eb="3">
      <t>カイメ</t>
    </rPh>
    <phoneticPr fontId="3"/>
  </si>
  <si>
    <t>品　　目</t>
    <rPh sb="0" eb="1">
      <t>シナ</t>
    </rPh>
    <rPh sb="3" eb="4">
      <t>メ</t>
    </rPh>
    <phoneticPr fontId="3"/>
  </si>
  <si>
    <t>名　　称</t>
    <rPh sb="0" eb="1">
      <t>ナ</t>
    </rPh>
    <rPh sb="3" eb="4">
      <t>ショウ</t>
    </rPh>
    <phoneticPr fontId="3"/>
  </si>
  <si>
    <t>誤差</t>
    <rPh sb="0" eb="2">
      <t>ゴサ</t>
    </rPh>
    <phoneticPr fontId="3"/>
  </si>
  <si>
    <t>湿度(%)</t>
    <rPh sb="0" eb="1">
      <t>シツ</t>
    </rPh>
    <rPh sb="1" eb="2">
      <t>タビ</t>
    </rPh>
    <phoneticPr fontId="3"/>
  </si>
  <si>
    <t>気圧(hPa)</t>
    <rPh sb="0" eb="1">
      <t>キ</t>
    </rPh>
    <rPh sb="1" eb="2">
      <t>アツ</t>
    </rPh>
    <phoneticPr fontId="3"/>
  </si>
  <si>
    <t>(W)×</t>
  </si>
  <si>
    <t>(D)×</t>
  </si>
  <si>
    <t>重量(kg)</t>
    <rPh sb="0" eb="2">
      <t>ジュウリョウ</t>
    </rPh>
    <phoneticPr fontId="3"/>
  </si>
  <si>
    <t>②調理時</t>
    <phoneticPr fontId="3"/>
  </si>
  <si>
    <t>③待機時</t>
    <phoneticPr fontId="3"/>
  </si>
  <si>
    <t>　②調理時</t>
    <rPh sb="2" eb="4">
      <t>チョウリ</t>
    </rPh>
    <rPh sb="4" eb="5">
      <t>ジ</t>
    </rPh>
    <phoneticPr fontId="3"/>
  </si>
  <si>
    <t>　④日あたり消費電力量</t>
    <rPh sb="2" eb="3">
      <t>ニチ</t>
    </rPh>
    <rPh sb="6" eb="8">
      <t>ショウヒ</t>
    </rPh>
    <phoneticPr fontId="3"/>
  </si>
  <si>
    <t>室温(℃)</t>
    <phoneticPr fontId="3"/>
  </si>
  <si>
    <t>作成日</t>
    <rPh sb="0" eb="2">
      <t>サクセイ</t>
    </rPh>
    <rPh sb="2" eb="3">
      <t>ニチ</t>
    </rPh>
    <phoneticPr fontId="3"/>
  </si>
  <si>
    <t>試験期間</t>
    <rPh sb="0" eb="2">
      <t>シケン</t>
    </rPh>
    <rPh sb="2" eb="4">
      <t>キカン</t>
    </rPh>
    <phoneticPr fontId="3"/>
  </si>
  <si>
    <t>～</t>
    <phoneticPr fontId="3"/>
  </si>
  <si>
    <t>試験日</t>
    <rPh sb="0" eb="3">
      <t>シケンビ</t>
    </rPh>
    <phoneticPr fontId="3"/>
  </si>
  <si>
    <t>測定機器</t>
    <rPh sb="0" eb="2">
      <t>ソクテイ</t>
    </rPh>
    <rPh sb="2" eb="4">
      <t>キキ</t>
    </rPh>
    <phoneticPr fontId="3"/>
  </si>
  <si>
    <t>（min）</t>
    <phoneticPr fontId="3"/>
  </si>
  <si>
    <t>(℃)</t>
    <phoneticPr fontId="3"/>
  </si>
  <si>
    <t>食材写真</t>
    <rPh sb="0" eb="2">
      <t>ショクザイ</t>
    </rPh>
    <rPh sb="2" eb="4">
      <t>シャシン</t>
    </rPh>
    <phoneticPr fontId="3"/>
  </si>
  <si>
    <t>（kWh）</t>
  </si>
  <si>
    <t>（kWh/回）</t>
    <phoneticPr fontId="3"/>
  </si>
  <si>
    <t>(min)</t>
    <phoneticPr fontId="3"/>
  </si>
  <si>
    <t>(kWh/h)</t>
    <phoneticPr fontId="3"/>
  </si>
  <si>
    <t>－</t>
  </si>
  <si>
    <t>判定員Ｃ</t>
    <rPh sb="0" eb="2">
      <t>ハンテイ</t>
    </rPh>
    <rPh sb="2" eb="3">
      <t>イン</t>
    </rPh>
    <phoneticPr fontId="3"/>
  </si>
  <si>
    <t>判定員Ｂ</t>
    <rPh sb="0" eb="2">
      <t>ハンテイ</t>
    </rPh>
    <rPh sb="2" eb="3">
      <t>イン</t>
    </rPh>
    <phoneticPr fontId="3"/>
  </si>
  <si>
    <t>判定員Ａ</t>
    <rPh sb="0" eb="2">
      <t>ハンテイ</t>
    </rPh>
    <rPh sb="2" eb="3">
      <t>イン</t>
    </rPh>
    <phoneticPr fontId="3"/>
  </si>
  <si>
    <t>測定箇所</t>
    <rPh sb="0" eb="2">
      <t>ソクテイ</t>
    </rPh>
    <rPh sb="2" eb="4">
      <t>カショ</t>
    </rPh>
    <phoneticPr fontId="3"/>
  </si>
  <si>
    <t>段</t>
    <rPh sb="0" eb="1">
      <t>ダン</t>
    </rPh>
    <phoneticPr fontId="3"/>
  </si>
  <si>
    <t>全段標準偏差</t>
    <rPh sb="0" eb="2">
      <t>ゼンダン</t>
    </rPh>
    <rPh sb="2" eb="4">
      <t>ヒョウジュン</t>
    </rPh>
    <rPh sb="4" eb="6">
      <t>ヘンサ</t>
    </rPh>
    <phoneticPr fontId="3"/>
  </si>
  <si>
    <t>全段平均値</t>
    <rPh sb="0" eb="2">
      <t>ゼンダン</t>
    </rPh>
    <rPh sb="2" eb="5">
      <t>ヘイキンチ</t>
    </rPh>
    <phoneticPr fontId="3"/>
  </si>
  <si>
    <t>判定者Ｃ</t>
    <rPh sb="0" eb="2">
      <t>ハンテイ</t>
    </rPh>
    <rPh sb="2" eb="3">
      <t>シャ</t>
    </rPh>
    <phoneticPr fontId="3"/>
  </si>
  <si>
    <t>判定者Ｂ</t>
    <rPh sb="0" eb="2">
      <t>ハンテイ</t>
    </rPh>
    <rPh sb="2" eb="3">
      <t>シャ</t>
    </rPh>
    <phoneticPr fontId="3"/>
  </si>
  <si>
    <t>判定者Ａ</t>
    <rPh sb="0" eb="2">
      <t>ハンテイ</t>
    </rPh>
    <rPh sb="2" eb="3">
      <t>シャ</t>
    </rPh>
    <phoneticPr fontId="3"/>
  </si>
  <si>
    <t>（最下段）</t>
    <phoneticPr fontId="3"/>
  </si>
  <si>
    <t>（小数点以下２位）</t>
    <rPh sb="1" eb="4">
      <t>ショウスウテン</t>
    </rPh>
    <rPh sb="4" eb="6">
      <t>イカ</t>
    </rPh>
    <rPh sb="7" eb="8">
      <t>イ</t>
    </rPh>
    <phoneticPr fontId="3"/>
  </si>
  <si>
    <r>
      <rPr>
        <i/>
        <sz val="10"/>
        <rFont val="Symbol"/>
        <family val="1"/>
        <charset val="2"/>
      </rPr>
      <t>q</t>
    </r>
    <r>
      <rPr>
        <vertAlign val="subscript"/>
        <sz val="10"/>
        <rFont val="Century"/>
        <family val="1"/>
      </rPr>
      <t>s</t>
    </r>
    <r>
      <rPr>
        <sz val="10"/>
        <rFont val="ＭＳ Ｐゴシック"/>
        <family val="3"/>
        <charset val="128"/>
      </rPr>
      <t xml:space="preserve"> ：庫内中央の初温[℃]</t>
    </r>
    <rPh sb="4" eb="5">
      <t>コ</t>
    </rPh>
    <rPh sb="5" eb="6">
      <t>ナイ</t>
    </rPh>
    <rPh sb="6" eb="8">
      <t>チュウオウ</t>
    </rPh>
    <phoneticPr fontId="3"/>
  </si>
  <si>
    <r>
      <rPr>
        <i/>
        <sz val="10"/>
        <rFont val="Century"/>
        <family val="1"/>
      </rPr>
      <t>T</t>
    </r>
    <r>
      <rPr>
        <vertAlign val="subscript"/>
        <sz val="10"/>
        <rFont val="Century"/>
        <family val="1"/>
      </rPr>
      <t>g</t>
    </r>
    <r>
      <rPr>
        <sz val="10"/>
        <rFont val="ＭＳ Ｐゴシック"/>
        <family val="3"/>
        <charset val="128"/>
      </rPr>
      <t xml:space="preserve"> ：待機状態に達した時間[min]</t>
    </r>
    <rPh sb="4" eb="6">
      <t>タイキ</t>
    </rPh>
    <rPh sb="6" eb="8">
      <t>ジョウタイ</t>
    </rPh>
    <rPh sb="9" eb="10">
      <t>タッ</t>
    </rPh>
    <phoneticPr fontId="3"/>
  </si>
  <si>
    <r>
      <rPr>
        <i/>
        <sz val="10"/>
        <rFont val="Century"/>
        <family val="1"/>
      </rPr>
      <t>T</t>
    </r>
    <r>
      <rPr>
        <vertAlign val="subscript"/>
        <sz val="10"/>
        <rFont val="Century"/>
        <family val="1"/>
      </rPr>
      <t>s</t>
    </r>
    <r>
      <rPr>
        <sz val="10"/>
        <rFont val="ＭＳ Ｐゴシック"/>
        <family val="3"/>
        <charset val="128"/>
      </rPr>
      <t xml:space="preserve"> ：立上り性能[min]</t>
    </r>
    <phoneticPr fontId="3"/>
  </si>
  <si>
    <r>
      <rPr>
        <i/>
        <sz val="10"/>
        <rFont val="Century"/>
        <family val="1"/>
      </rPr>
      <t>P</t>
    </r>
    <r>
      <rPr>
        <vertAlign val="subscript"/>
        <sz val="10"/>
        <rFont val="Century"/>
        <family val="1"/>
      </rPr>
      <t>i</t>
    </r>
    <r>
      <rPr>
        <sz val="10"/>
        <rFont val="ＭＳ Ｐゴシック"/>
        <family val="3"/>
        <charset val="128"/>
      </rPr>
      <t xml:space="preserve"> = </t>
    </r>
    <phoneticPr fontId="3"/>
  </si>
  <si>
    <r>
      <rPr>
        <i/>
        <sz val="10"/>
        <rFont val="Century"/>
        <family val="1"/>
      </rPr>
      <t>T</t>
    </r>
    <r>
      <rPr>
        <vertAlign val="subscript"/>
        <sz val="10"/>
        <rFont val="Century"/>
        <family val="1"/>
      </rPr>
      <t>i</t>
    </r>
    <r>
      <rPr>
        <sz val="10"/>
        <rFont val="ＭＳ Ｐゴシック"/>
        <family val="3"/>
        <charset val="128"/>
      </rPr>
      <t xml:space="preserve"> = </t>
    </r>
    <phoneticPr fontId="3"/>
  </si>
  <si>
    <t>（小数点以下3位）</t>
    <rPh sb="1" eb="4">
      <t>ショウスウテン</t>
    </rPh>
    <rPh sb="4" eb="6">
      <t>イカ</t>
    </rPh>
    <rPh sb="7" eb="8">
      <t>イ</t>
    </rPh>
    <phoneticPr fontId="3"/>
  </si>
  <si>
    <r>
      <rPr>
        <i/>
        <sz val="10"/>
        <rFont val="Symbol"/>
        <family val="1"/>
        <charset val="2"/>
      </rPr>
      <t>q</t>
    </r>
    <r>
      <rPr>
        <vertAlign val="subscript"/>
        <sz val="10"/>
        <rFont val="Century"/>
        <family val="1"/>
      </rPr>
      <t>f</t>
    </r>
    <r>
      <rPr>
        <sz val="10"/>
        <rFont val="ＭＳ Ｐゴシック"/>
        <family val="3"/>
        <charset val="128"/>
      </rPr>
      <t xml:space="preserve"> ：庫内中央の最終温度[℃]</t>
    </r>
    <rPh sb="4" eb="5">
      <t>コ</t>
    </rPh>
    <rPh sb="5" eb="6">
      <t>ナイ</t>
    </rPh>
    <rPh sb="6" eb="8">
      <t>チュウオウ</t>
    </rPh>
    <rPh sb="9" eb="11">
      <t>サイシュウ</t>
    </rPh>
    <rPh sb="11" eb="13">
      <t>オンド</t>
    </rPh>
    <phoneticPr fontId="3"/>
  </si>
  <si>
    <r>
      <t>均一性指数</t>
    </r>
    <r>
      <rPr>
        <i/>
        <sz val="10"/>
        <rFont val="Century"/>
        <family val="1"/>
      </rPr>
      <t>I</t>
    </r>
    <r>
      <rPr>
        <vertAlign val="subscript"/>
        <sz val="10"/>
        <rFont val="ＭＳ Ｐゴシック"/>
        <family val="3"/>
        <charset val="128"/>
      </rPr>
      <t>ｔ</t>
    </r>
    <rPh sb="0" eb="3">
      <t>キンイツセイ</t>
    </rPh>
    <rPh sb="3" eb="5">
      <t>シスウ</t>
    </rPh>
    <phoneticPr fontId="3"/>
  </si>
  <si>
    <r>
      <rPr>
        <i/>
        <sz val="14"/>
        <rFont val="Century"/>
        <family val="1"/>
      </rPr>
      <t>T</t>
    </r>
    <r>
      <rPr>
        <vertAlign val="subscript"/>
        <sz val="14"/>
        <rFont val="Century"/>
        <family val="1"/>
      </rPr>
      <t>s</t>
    </r>
    <phoneticPr fontId="3"/>
  </si>
  <si>
    <r>
      <rPr>
        <i/>
        <sz val="10"/>
        <rFont val="Century"/>
        <family val="1"/>
      </rPr>
      <t>V</t>
    </r>
    <r>
      <rPr>
        <vertAlign val="subscript"/>
        <sz val="10"/>
        <rFont val="Century"/>
        <family val="1"/>
      </rPr>
      <t>m</t>
    </r>
    <r>
      <rPr>
        <sz val="10"/>
        <rFont val="ＭＳ Ｐゴシック"/>
        <family val="3"/>
        <charset val="128"/>
      </rPr>
      <t>：最大調理量</t>
    </r>
    <r>
      <rPr>
        <sz val="10"/>
        <rFont val="Century"/>
        <family val="1"/>
      </rPr>
      <t>[</t>
    </r>
    <r>
      <rPr>
        <sz val="10"/>
        <rFont val="ＭＳ Ｐゴシック"/>
        <family val="3"/>
        <charset val="128"/>
      </rPr>
      <t>個</t>
    </r>
    <r>
      <rPr>
        <sz val="10"/>
        <rFont val="Century"/>
        <family val="1"/>
      </rPr>
      <t>/</t>
    </r>
    <r>
      <rPr>
        <sz val="10"/>
        <rFont val="ＭＳ Ｐゴシック"/>
        <family val="3"/>
        <charset val="128"/>
      </rPr>
      <t>回</t>
    </r>
    <r>
      <rPr>
        <sz val="10"/>
        <rFont val="Century"/>
        <family val="1"/>
      </rPr>
      <t>]</t>
    </r>
    <rPh sb="3" eb="5">
      <t>サイダイ</t>
    </rPh>
    <rPh sb="5" eb="7">
      <t>チョウリ</t>
    </rPh>
    <rPh sb="7" eb="8">
      <t>リョウ</t>
    </rPh>
    <phoneticPr fontId="3"/>
  </si>
  <si>
    <r>
      <rPr>
        <i/>
        <sz val="10"/>
        <rFont val="Century"/>
        <family val="1"/>
      </rPr>
      <t>T</t>
    </r>
    <r>
      <rPr>
        <vertAlign val="subscript"/>
        <sz val="10"/>
        <rFont val="Century"/>
        <family val="1"/>
      </rPr>
      <t>c</t>
    </r>
    <r>
      <rPr>
        <sz val="10"/>
        <rFont val="ＭＳ Ｐゴシック"/>
        <family val="3"/>
        <charset val="128"/>
      </rPr>
      <t>：調理に要した時間 [min/回]</t>
    </r>
    <rPh sb="3" eb="5">
      <t>チョウリ</t>
    </rPh>
    <rPh sb="6" eb="7">
      <t>ヨウ</t>
    </rPh>
    <rPh sb="9" eb="11">
      <t>ジカン</t>
    </rPh>
    <rPh sb="17" eb="18">
      <t>カイ</t>
    </rPh>
    <phoneticPr fontId="3"/>
  </si>
  <si>
    <t>（min/回）</t>
    <rPh sb="5" eb="6">
      <t>カイ</t>
    </rPh>
    <phoneticPr fontId="3"/>
  </si>
  <si>
    <t>(kWh/回)</t>
    <rPh sb="5" eb="6">
      <t>カイ</t>
    </rPh>
    <phoneticPr fontId="3"/>
  </si>
  <si>
    <t>(個/回)</t>
    <rPh sb="3" eb="4">
      <t>カイ</t>
    </rPh>
    <phoneticPr fontId="3"/>
  </si>
  <si>
    <r>
      <rPr>
        <i/>
        <sz val="10"/>
        <rFont val="Century"/>
        <family val="1"/>
      </rPr>
      <t>P</t>
    </r>
    <r>
      <rPr>
        <vertAlign val="subscript"/>
        <sz val="10"/>
        <rFont val="Century"/>
        <family val="1"/>
      </rPr>
      <t>c</t>
    </r>
    <r>
      <rPr>
        <vertAlign val="subscript"/>
        <sz val="10"/>
        <rFont val="ＭＳ Ｐゴシック"/>
        <family val="3"/>
        <charset val="128"/>
      </rPr>
      <t xml:space="preserve"> </t>
    </r>
    <r>
      <rPr>
        <sz val="10"/>
        <rFont val="ＭＳ Ｐゴシック"/>
        <family val="3"/>
        <charset val="128"/>
      </rPr>
      <t>：消費電力量 [kWh/回]</t>
    </r>
    <rPh sb="4" eb="6">
      <t>ショウヒ</t>
    </rPh>
    <rPh sb="6" eb="8">
      <t>デンリョク</t>
    </rPh>
    <rPh sb="8" eb="9">
      <t>リョウ</t>
    </rPh>
    <rPh sb="15" eb="16">
      <t>カイ</t>
    </rPh>
    <phoneticPr fontId="3"/>
  </si>
  <si>
    <r>
      <rPr>
        <i/>
        <sz val="10"/>
        <rFont val="Century"/>
        <family val="1"/>
      </rPr>
      <t>T</t>
    </r>
    <r>
      <rPr>
        <vertAlign val="subscript"/>
        <sz val="10"/>
        <rFont val="Century"/>
        <family val="1"/>
      </rPr>
      <t>g</t>
    </r>
    <r>
      <rPr>
        <sz val="10"/>
        <rFont val="ＭＳ Ｐゴシック"/>
        <family val="3"/>
        <charset val="128"/>
      </rPr>
      <t xml:space="preserve"> =</t>
    </r>
    <phoneticPr fontId="3"/>
  </si>
  <si>
    <r>
      <rPr>
        <i/>
        <sz val="10"/>
        <rFont val="Symbol"/>
        <family val="1"/>
        <charset val="2"/>
      </rPr>
      <t>q</t>
    </r>
    <r>
      <rPr>
        <vertAlign val="subscript"/>
        <sz val="10"/>
        <rFont val="Century"/>
        <family val="1"/>
      </rPr>
      <t>s</t>
    </r>
    <r>
      <rPr>
        <sz val="10"/>
        <rFont val="ＭＳ Ｐゴシック"/>
        <family val="3"/>
        <charset val="128"/>
      </rPr>
      <t xml:space="preserve"> =</t>
    </r>
    <phoneticPr fontId="3"/>
  </si>
  <si>
    <r>
      <rPr>
        <i/>
        <sz val="10"/>
        <rFont val="Century"/>
        <family val="1"/>
      </rPr>
      <t>T</t>
    </r>
    <r>
      <rPr>
        <vertAlign val="subscript"/>
        <sz val="10"/>
        <rFont val="Century"/>
        <family val="1"/>
      </rPr>
      <t>s</t>
    </r>
    <r>
      <rPr>
        <sz val="10"/>
        <rFont val="ＭＳ Ｐゴシック"/>
        <family val="3"/>
        <charset val="128"/>
      </rPr>
      <t xml:space="preserve"> =</t>
    </r>
    <phoneticPr fontId="3"/>
  </si>
  <si>
    <r>
      <rPr>
        <i/>
        <sz val="14"/>
        <rFont val="Century"/>
        <family val="1"/>
      </rPr>
      <t>T</t>
    </r>
    <r>
      <rPr>
        <vertAlign val="subscript"/>
        <sz val="14"/>
        <rFont val="Century"/>
        <family val="1"/>
      </rPr>
      <t xml:space="preserve">s </t>
    </r>
    <r>
      <rPr>
        <sz val="10"/>
        <rFont val="ＭＳ Ｐゴシック"/>
        <family val="3"/>
        <charset val="128"/>
      </rPr>
      <t>平均値</t>
    </r>
    <r>
      <rPr>
        <sz val="10"/>
        <rFont val="ＭＳ Ｐゴシック"/>
        <family val="3"/>
        <charset val="128"/>
      </rPr>
      <t xml:space="preserve"> =</t>
    </r>
    <rPh sb="3" eb="6">
      <t>ヘイキンチ</t>
    </rPh>
    <phoneticPr fontId="3"/>
  </si>
  <si>
    <r>
      <rPr>
        <i/>
        <sz val="10"/>
        <rFont val="Symbol"/>
        <family val="1"/>
        <charset val="2"/>
      </rPr>
      <t>q</t>
    </r>
    <r>
      <rPr>
        <vertAlign val="subscript"/>
        <sz val="10"/>
        <rFont val="ＭＳ Ｐ明朝"/>
        <family val="1"/>
        <charset val="128"/>
      </rPr>
      <t>ｆ</t>
    </r>
    <r>
      <rPr>
        <sz val="10"/>
        <rFont val="ＭＳ Ｐゴシック"/>
        <family val="3"/>
        <charset val="128"/>
      </rPr>
      <t xml:space="preserve"> =</t>
    </r>
    <phoneticPr fontId="3"/>
  </si>
  <si>
    <r>
      <rPr>
        <i/>
        <sz val="10"/>
        <rFont val="Century"/>
        <family val="1"/>
      </rPr>
      <t>P</t>
    </r>
    <r>
      <rPr>
        <vertAlign val="subscript"/>
        <sz val="10"/>
        <rFont val="Century"/>
        <family val="1"/>
      </rPr>
      <t>s</t>
    </r>
    <r>
      <rPr>
        <sz val="10"/>
        <rFont val="ＭＳ Ｐゴシック"/>
        <family val="3"/>
        <charset val="128"/>
      </rPr>
      <t xml:space="preserve"> =</t>
    </r>
    <r>
      <rPr>
        <sz val="10"/>
        <rFont val="Century"/>
        <family val="1"/>
      </rPr>
      <t xml:space="preserve"> </t>
    </r>
    <r>
      <rPr>
        <sz val="10"/>
        <rFont val="Times New Roman"/>
        <family val="1"/>
      </rPr>
      <t xml:space="preserve"> </t>
    </r>
    <phoneticPr fontId="3"/>
  </si>
  <si>
    <r>
      <rPr>
        <i/>
        <sz val="10"/>
        <rFont val="Century"/>
        <family val="1"/>
      </rPr>
      <t>P</t>
    </r>
    <r>
      <rPr>
        <vertAlign val="subscript"/>
        <sz val="10"/>
        <rFont val="Century"/>
        <family val="1"/>
      </rPr>
      <t>c</t>
    </r>
    <r>
      <rPr>
        <sz val="10"/>
        <rFont val="ＭＳ Ｐゴシック"/>
        <family val="3"/>
        <charset val="128"/>
      </rPr>
      <t xml:space="preserve"> =</t>
    </r>
    <r>
      <rPr>
        <sz val="10"/>
        <rFont val="ＭＳ Ｐ明朝"/>
        <family val="1"/>
        <charset val="128"/>
      </rPr>
      <t>　</t>
    </r>
    <r>
      <rPr>
        <sz val="10"/>
        <rFont val="Century"/>
        <family val="1"/>
      </rPr>
      <t xml:space="preserve"> </t>
    </r>
    <r>
      <rPr>
        <sz val="10"/>
        <rFont val="ＭＳ Ｐ明朝"/>
        <family val="1"/>
        <charset val="128"/>
      </rPr>
      <t>　　</t>
    </r>
    <phoneticPr fontId="3"/>
  </si>
  <si>
    <r>
      <rPr>
        <i/>
        <sz val="10"/>
        <rFont val="Century"/>
        <family val="1"/>
      </rPr>
      <t>T</t>
    </r>
    <r>
      <rPr>
        <vertAlign val="subscript"/>
        <sz val="10"/>
        <rFont val="Century"/>
        <family val="1"/>
      </rPr>
      <t>i</t>
    </r>
    <r>
      <rPr>
        <sz val="10"/>
        <rFont val="ＭＳ Ｐゴシック"/>
        <family val="3"/>
        <charset val="128"/>
      </rPr>
      <t xml:space="preserve"> ：消費電力量の測定時間 [min]</t>
    </r>
    <rPh sb="4" eb="6">
      <t>ショウヒ</t>
    </rPh>
    <rPh sb="6" eb="8">
      <t>デンリョク</t>
    </rPh>
    <rPh sb="8" eb="9">
      <t>リョウ</t>
    </rPh>
    <phoneticPr fontId="3"/>
  </si>
  <si>
    <r>
      <rPr>
        <i/>
        <sz val="10"/>
        <rFont val="Century"/>
        <family val="1"/>
      </rPr>
      <t>P</t>
    </r>
    <r>
      <rPr>
        <vertAlign val="subscript"/>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消費電力量</t>
    </r>
    <r>
      <rPr>
        <sz val="10"/>
        <rFont val="ＭＳ Ｐゴシック"/>
        <family val="3"/>
        <charset val="128"/>
      </rPr>
      <t xml:space="preserve"> [kWh/回]</t>
    </r>
    <rPh sb="5" eb="7">
      <t>ショウヒ</t>
    </rPh>
    <rPh sb="7" eb="9">
      <t>デンリョク</t>
    </rPh>
    <rPh sb="9" eb="10">
      <t>リョウ</t>
    </rPh>
    <rPh sb="16" eb="17">
      <t>カイ</t>
    </rPh>
    <phoneticPr fontId="3"/>
  </si>
  <si>
    <t>立上りグラフ</t>
  </si>
  <si>
    <r>
      <rPr>
        <i/>
        <sz val="10"/>
        <rFont val="Century"/>
        <family val="1"/>
      </rPr>
      <t>P</t>
    </r>
    <r>
      <rPr>
        <vertAlign val="subscript"/>
        <sz val="10"/>
        <rFont val="Century"/>
        <family val="1"/>
      </rPr>
      <t>i</t>
    </r>
    <r>
      <rPr>
        <sz val="10"/>
        <rFont val="ＭＳ Ｐゴシック"/>
        <family val="3"/>
        <charset val="128"/>
      </rPr>
      <t xml:space="preserve"> : 消費電力量[kWh]</t>
    </r>
    <phoneticPr fontId="3"/>
  </si>
  <si>
    <r>
      <rPr>
        <i/>
        <sz val="10"/>
        <rFont val="Century"/>
        <family val="1"/>
      </rPr>
      <t>P</t>
    </r>
    <r>
      <rPr>
        <vertAlign val="subscript"/>
        <sz val="10"/>
        <rFont val="Century"/>
        <family val="1"/>
      </rPr>
      <t>s</t>
    </r>
    <r>
      <rPr>
        <sz val="10"/>
        <rFont val="ＭＳ Ｐゴシック"/>
        <family val="3"/>
        <charset val="128"/>
      </rPr>
      <t xml:space="preserve"> ：消費電力量[kWh/回]</t>
    </r>
    <phoneticPr fontId="3"/>
  </si>
  <si>
    <r>
      <rPr>
        <i/>
        <sz val="10"/>
        <rFont val="Century"/>
        <family val="1"/>
      </rPr>
      <t>P</t>
    </r>
    <r>
      <rPr>
        <vertAlign val="subscript"/>
        <sz val="10"/>
        <rFont val="Century"/>
        <family val="1"/>
      </rPr>
      <t>s</t>
    </r>
    <r>
      <rPr>
        <sz val="10"/>
        <rFont val="ＭＳ Ｐゴシック"/>
        <family val="3"/>
        <charset val="128"/>
      </rPr>
      <t xml:space="preserve"> ： 消費電力量[kWh/回]</t>
    </r>
    <phoneticPr fontId="3"/>
  </si>
  <si>
    <t>調理試験写真</t>
    <rPh sb="0" eb="2">
      <t>チョウリ</t>
    </rPh>
    <rPh sb="2" eb="4">
      <t>シケン</t>
    </rPh>
    <rPh sb="4" eb="6">
      <t>シャシン</t>
    </rPh>
    <phoneticPr fontId="3"/>
  </si>
  <si>
    <t>　食パン表面の焼き色写真</t>
    <rPh sb="1" eb="2">
      <t>ショク</t>
    </rPh>
    <rPh sb="4" eb="6">
      <t>ヒョウメン</t>
    </rPh>
    <rPh sb="7" eb="8">
      <t>ヤ</t>
    </rPh>
    <rPh sb="9" eb="10">
      <t>イロ</t>
    </rPh>
    <rPh sb="10" eb="12">
      <t>シャシン</t>
    </rPh>
    <phoneticPr fontId="3"/>
  </si>
  <si>
    <t>調理回数を想定した日あたり消費電力量の計算</t>
    <rPh sb="0" eb="2">
      <t>チョウリ</t>
    </rPh>
    <rPh sb="2" eb="4">
      <t>カイスウ</t>
    </rPh>
    <rPh sb="5" eb="7">
      <t>ソウテイ</t>
    </rPh>
    <rPh sb="19" eb="21">
      <t>ケイサン</t>
    </rPh>
    <phoneticPr fontId="3"/>
  </si>
  <si>
    <t>回/日</t>
    <rPh sb="0" eb="1">
      <t>カイ</t>
    </rPh>
    <rPh sb="2" eb="3">
      <t>ニチ</t>
    </rPh>
    <phoneticPr fontId="3"/>
  </si>
  <si>
    <t>(個/回)</t>
    <rPh sb="1" eb="2">
      <t>コ</t>
    </rPh>
    <rPh sb="3" eb="4">
      <t>カイ</t>
    </rPh>
    <phoneticPr fontId="3"/>
  </si>
  <si>
    <t>(min/回)</t>
    <rPh sb="5" eb="6">
      <t>カイ</t>
    </rPh>
    <phoneticPr fontId="3"/>
  </si>
  <si>
    <t>(kWh/日)</t>
    <rPh sb="5" eb="6">
      <t>ニチ</t>
    </rPh>
    <phoneticPr fontId="3"/>
  </si>
  <si>
    <r>
      <rPr>
        <i/>
        <sz val="14"/>
        <rFont val="Century"/>
        <family val="1"/>
      </rPr>
      <t>V</t>
    </r>
    <r>
      <rPr>
        <vertAlign val="subscript"/>
        <sz val="14"/>
        <rFont val="Century"/>
        <family val="1"/>
      </rPr>
      <t>m</t>
    </r>
    <phoneticPr fontId="3"/>
  </si>
  <si>
    <r>
      <rPr>
        <i/>
        <sz val="14"/>
        <rFont val="Century"/>
        <family val="1"/>
      </rPr>
      <t>T</t>
    </r>
    <r>
      <rPr>
        <vertAlign val="subscript"/>
        <sz val="14"/>
        <rFont val="Century"/>
        <family val="1"/>
      </rPr>
      <t>c</t>
    </r>
    <phoneticPr fontId="3"/>
  </si>
  <si>
    <r>
      <rPr>
        <i/>
        <sz val="14"/>
        <rFont val="Century"/>
        <family val="1"/>
      </rPr>
      <t>T</t>
    </r>
    <r>
      <rPr>
        <vertAlign val="subscript"/>
        <sz val="14"/>
        <rFont val="Century"/>
        <family val="1"/>
      </rPr>
      <t>c</t>
    </r>
    <r>
      <rPr>
        <sz val="14"/>
        <rFont val="ＭＳ Ｐゴシック"/>
        <family val="3"/>
        <charset val="128"/>
      </rPr>
      <t xml:space="preserve"> =</t>
    </r>
    <phoneticPr fontId="3"/>
  </si>
  <si>
    <r>
      <rPr>
        <i/>
        <sz val="14"/>
        <rFont val="Century"/>
        <family val="1"/>
      </rPr>
      <t>V</t>
    </r>
    <r>
      <rPr>
        <vertAlign val="subscript"/>
        <sz val="14"/>
        <rFont val="Century"/>
        <family val="1"/>
      </rPr>
      <t>m</t>
    </r>
    <r>
      <rPr>
        <sz val="14"/>
        <rFont val="ＭＳ Ｐゴシック"/>
        <family val="3"/>
        <charset val="128"/>
      </rPr>
      <t xml:space="preserve"> =</t>
    </r>
    <phoneticPr fontId="3"/>
  </si>
  <si>
    <t>（整数）</t>
    <rPh sb="1" eb="3">
      <t>セイスウ</t>
    </rPh>
    <phoneticPr fontId="3"/>
  </si>
  <si>
    <t xml:space="preserve"> </t>
    <phoneticPr fontId="3"/>
  </si>
  <si>
    <t>外形寸法(mm)</t>
    <rPh sb="0" eb="2">
      <t>ガイケイ</t>
    </rPh>
    <rPh sb="2" eb="4">
      <t>スンポウ</t>
    </rPh>
    <phoneticPr fontId="3"/>
  </si>
  <si>
    <t>庫内寸法(mm)</t>
    <rPh sb="0" eb="1">
      <t>コ</t>
    </rPh>
    <rPh sb="1" eb="2">
      <t>ナイ</t>
    </rPh>
    <rPh sb="2" eb="4">
      <t>スンポウ</t>
    </rPh>
    <phoneticPr fontId="3"/>
  </si>
  <si>
    <t>(H)</t>
    <phoneticPr fontId="3"/>
  </si>
  <si>
    <r>
      <rPr>
        <i/>
        <sz val="12"/>
        <rFont val="Century"/>
        <family val="1"/>
      </rPr>
      <t>P</t>
    </r>
    <r>
      <rPr>
        <vertAlign val="subscript"/>
        <sz val="12"/>
        <rFont val="Century"/>
        <family val="1"/>
      </rPr>
      <t>c</t>
    </r>
    <r>
      <rPr>
        <sz val="10"/>
        <rFont val="ＭＳ Ｐゴシック"/>
        <family val="3"/>
        <charset val="128"/>
      </rPr>
      <t xml:space="preserve"> =</t>
    </r>
    <r>
      <rPr>
        <sz val="10"/>
        <rFont val="Century"/>
        <family val="1"/>
      </rPr>
      <t xml:space="preserve"> </t>
    </r>
    <phoneticPr fontId="3"/>
  </si>
  <si>
    <r>
      <rPr>
        <i/>
        <sz val="12"/>
        <rFont val="Century"/>
        <family val="1"/>
      </rPr>
      <t>P</t>
    </r>
    <r>
      <rPr>
        <vertAlign val="subscript"/>
        <sz val="12"/>
        <rFont val="Century"/>
        <family val="1"/>
      </rPr>
      <t>s</t>
    </r>
    <r>
      <rPr>
        <sz val="10"/>
        <rFont val="ＭＳ Ｐゴシック"/>
        <family val="3"/>
        <charset val="128"/>
      </rPr>
      <t xml:space="preserve"> =</t>
    </r>
    <r>
      <rPr>
        <sz val="10"/>
        <rFont val="Century"/>
        <family val="1"/>
      </rPr>
      <t xml:space="preserve"> </t>
    </r>
    <r>
      <rPr>
        <sz val="10"/>
        <rFont val="Times New Roman"/>
        <family val="1"/>
      </rPr>
      <t xml:space="preserve"> </t>
    </r>
    <phoneticPr fontId="3"/>
  </si>
  <si>
    <t>予熱運転設定(温度設定） =</t>
    <rPh sb="0" eb="2">
      <t>ヨネツ</t>
    </rPh>
    <rPh sb="2" eb="4">
      <t>ウンテン</t>
    </rPh>
    <rPh sb="4" eb="6">
      <t>セッテイ</t>
    </rPh>
    <rPh sb="7" eb="9">
      <t>オンド</t>
    </rPh>
    <phoneticPr fontId="3"/>
  </si>
  <si>
    <t>調理運転設定(温度設定） =</t>
    <rPh sb="0" eb="2">
      <t>チョウリ</t>
    </rPh>
    <rPh sb="2" eb="4">
      <t>ウンテン</t>
    </rPh>
    <rPh sb="4" eb="6">
      <t>セッテイ</t>
    </rPh>
    <rPh sb="7" eb="9">
      <t>オンド</t>
    </rPh>
    <phoneticPr fontId="3"/>
  </si>
  <si>
    <t>焼き色評価</t>
    <phoneticPr fontId="3"/>
  </si>
  <si>
    <t>①</t>
    <phoneticPr fontId="3"/>
  </si>
  <si>
    <t>②</t>
    <phoneticPr fontId="3"/>
  </si>
  <si>
    <t>③</t>
    <phoneticPr fontId="3"/>
  </si>
  <si>
    <t>④</t>
    <phoneticPr fontId="3"/>
  </si>
  <si>
    <t>⑤</t>
    <phoneticPr fontId="3"/>
  </si>
  <si>
    <t>⑥</t>
    <phoneticPr fontId="3"/>
  </si>
  <si>
    <t>⑦</t>
    <phoneticPr fontId="3"/>
  </si>
  <si>
    <t>⑧</t>
    <phoneticPr fontId="3"/>
  </si>
  <si>
    <t>コンベクションオーブン</t>
    <phoneticPr fontId="3"/>
  </si>
  <si>
    <t>コンベクションオーブン</t>
    <phoneticPr fontId="3"/>
  </si>
  <si>
    <t>コンベクションオーブン</t>
    <phoneticPr fontId="3"/>
  </si>
  <si>
    <t>2.熱効率</t>
    <phoneticPr fontId="3"/>
  </si>
  <si>
    <t>3.立上り性能</t>
    <phoneticPr fontId="3"/>
  </si>
  <si>
    <t>4.調理能力</t>
    <phoneticPr fontId="3"/>
  </si>
  <si>
    <t>5.消費
　電力量</t>
    <phoneticPr fontId="3"/>
  </si>
  <si>
    <r>
      <rPr>
        <b/>
        <i/>
        <sz val="14"/>
        <rFont val="ＭＳ Ｐ明朝"/>
        <family val="1"/>
        <charset val="128"/>
      </rPr>
      <t>Ｉ</t>
    </r>
    <r>
      <rPr>
        <vertAlign val="subscript"/>
        <sz val="14"/>
        <rFont val="ＭＳ Ｐ明朝"/>
        <family val="1"/>
        <charset val="128"/>
      </rPr>
      <t>ｔ</t>
    </r>
    <phoneticPr fontId="3"/>
  </si>
  <si>
    <t>(kW)</t>
    <phoneticPr fontId="3"/>
  </si>
  <si>
    <t>　（　３．立上り性能　）</t>
    <phoneticPr fontId="3"/>
  </si>
  <si>
    <t>　（　４．調理能力　）</t>
    <rPh sb="5" eb="7">
      <t>チョウリ</t>
    </rPh>
    <rPh sb="7" eb="9">
      <t>ノウリョク</t>
    </rPh>
    <phoneticPr fontId="3"/>
  </si>
  <si>
    <t>　（　５．消費電力量　）</t>
    <rPh sb="5" eb="7">
      <t>ショウヒ</t>
    </rPh>
    <rPh sb="7" eb="9">
      <t>デンリョク</t>
    </rPh>
    <rPh sb="9" eb="10">
      <t>リョウ</t>
    </rPh>
    <phoneticPr fontId="3"/>
  </si>
  <si>
    <t>　①立上り時</t>
    <rPh sb="2" eb="4">
      <t>タチアガ</t>
    </rPh>
    <rPh sb="5" eb="6">
      <t>ジ</t>
    </rPh>
    <phoneticPr fontId="3"/>
  </si>
  <si>
    <t>　③待機時</t>
    <rPh sb="2" eb="4">
      <t>タイキ</t>
    </rPh>
    <rPh sb="4" eb="5">
      <t>ジ</t>
    </rPh>
    <phoneticPr fontId="3"/>
  </si>
  <si>
    <t>室温(℃)</t>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</si>
  <si>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</si>
  <si>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</si>
  <si>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</si>
  <si>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</si>
  <si>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</si>
  <si>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最大消費電力測定グラフ</t>
    <rPh sb="0" eb="2">
      <t>サイダイ</t>
    </rPh>
    <rPh sb="2" eb="4">
      <t>ショウヒ</t>
    </rPh>
    <rPh sb="4" eb="6">
      <t>デンリョク</t>
    </rPh>
    <rPh sb="6" eb="8">
      <t>ソクテイ</t>
    </rPh>
    <phoneticPr fontId="3"/>
  </si>
  <si>
    <t>1.定格消費電力</t>
    <rPh sb="2" eb="4">
      <t>テイカク</t>
    </rPh>
    <rPh sb="4" eb="6">
      <t>ショウヒ</t>
    </rPh>
    <rPh sb="6" eb="8">
      <t>デンリョク</t>
    </rPh>
    <phoneticPr fontId="3"/>
  </si>
  <si>
    <t>消費電力の許容差</t>
    <rPh sb="0" eb="2">
      <t>ショウヒ</t>
    </rPh>
    <rPh sb="2" eb="4">
      <t>デンリョク</t>
    </rPh>
    <rPh sb="5" eb="7">
      <t>キョヨウ</t>
    </rPh>
    <rPh sb="7" eb="8">
      <t>サ</t>
    </rPh>
    <phoneticPr fontId="3"/>
  </si>
  <si>
    <r>
      <rPr>
        <i/>
        <sz val="14"/>
        <rFont val="Century"/>
        <family val="1"/>
      </rPr>
      <t>p</t>
    </r>
    <r>
      <rPr>
        <vertAlign val="subscript"/>
        <sz val="14"/>
        <rFont val="Century"/>
        <family val="1"/>
      </rPr>
      <t>r</t>
    </r>
    <phoneticPr fontId="3"/>
  </si>
  <si>
    <t>7.均一性</t>
    <phoneticPr fontId="3"/>
  </si>
  <si>
    <t>6.給水量または給湯量</t>
    <rPh sb="2" eb="5">
      <t>キュウスイリョウ</t>
    </rPh>
    <rPh sb="8" eb="10">
      <t>キュウトウ</t>
    </rPh>
    <rPh sb="10" eb="11">
      <t>リョウ</t>
    </rPh>
    <phoneticPr fontId="3"/>
  </si>
  <si>
    <t>　（　７．均一性　）</t>
    <rPh sb="5" eb="8">
      <t>キンイツセイ</t>
    </rPh>
    <phoneticPr fontId="3"/>
  </si>
  <si>
    <t>均一性</t>
    <rPh sb="0" eb="3">
      <t>キンイツセイ</t>
    </rPh>
    <phoneticPr fontId="3"/>
  </si>
  <si>
    <t>コンベクションオーブン</t>
    <phoneticPr fontId="3"/>
  </si>
  <si>
    <t>冷蔵ハンバーグ
60g/個</t>
    <rPh sb="0" eb="2">
      <t>レイゾウ</t>
    </rPh>
    <rPh sb="12" eb="13">
      <t>コ</t>
    </rPh>
    <phoneticPr fontId="3"/>
  </si>
  <si>
    <t>セールス
ポイント等</t>
    <rPh sb="9" eb="10">
      <t>トウ</t>
    </rPh>
    <phoneticPr fontId="3"/>
  </si>
  <si>
    <t>食パンのトーストによる試験
(焼き色評価基準による評価）</t>
    <rPh sb="15" eb="16">
      <t>ヤ</t>
    </rPh>
    <rPh sb="17" eb="18">
      <t>イロ</t>
    </rPh>
    <rPh sb="18" eb="20">
      <t>ヒョウカ</t>
    </rPh>
    <rPh sb="20" eb="22">
      <t>キジュン</t>
    </rPh>
    <rPh sb="25" eb="27">
      <t>ヒョウカ</t>
    </rPh>
    <phoneticPr fontId="3"/>
  </si>
  <si>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48" eb="50">
      <t>テイカク</t>
    </rPh>
    <rPh sb="50" eb="52">
      <t>ショウヒ</t>
    </rPh>
    <rPh sb="52" eb="53">
      <t>デン</t>
    </rPh>
    <rPh sb="53" eb="54">
      <t>リョク</t>
    </rPh>
    <rPh sb="55" eb="56">
      <t>サ</t>
    </rPh>
    <phoneticPr fontId="3"/>
  </si>
  <si>
    <t>④日あたり（回数想定）</t>
    <rPh sb="1" eb="2">
      <t>ニチ</t>
    </rPh>
    <rPh sb="6" eb="8">
      <t>カイスウ</t>
    </rPh>
    <rPh sb="8" eb="10">
      <t>ソウテイ</t>
    </rPh>
    <phoneticPr fontId="3"/>
  </si>
  <si>
    <t>番号</t>
    <rPh sb="0" eb="2">
      <t>バンゴウ</t>
    </rPh>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</si>
  <si>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</si>
  <si>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sz val="11"/>
        <rFont val="ＭＳ Ｐゴシック"/>
        <family val="3"/>
        <charset val="128"/>
      </rPr>
      <t>試験機器の最大消費電力</t>
    </r>
    <rPh sb="0" eb="2">
      <t>シケン</t>
    </rPh>
    <rPh sb="2" eb="4">
      <t>キキ</t>
    </rPh>
    <rPh sb="5" eb="7">
      <t>サイダイ</t>
    </rPh>
    <rPh sb="7" eb="9">
      <t>ショウヒ</t>
    </rPh>
    <rPh sb="9" eb="11">
      <t>デンリョク</t>
    </rPh>
    <phoneticPr fontId="3"/>
  </si>
  <si>
    <r>
      <rPr>
        <sz val="10"/>
        <rFont val="ＭＳ Ｐゴシック"/>
        <family val="3"/>
        <charset val="128"/>
      </rPr>
      <t>　庫内に何も入っていない状態の試験機器を室温になじませた後、最大入力で加熱を始め、または、電気用品の技術上の基準を定める省令の解釈別表第八の平常温度上昇に規定された条件で加熱を始め、消費電力が一定になった時の値を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とする。ただし、最大消費電力の測定では、回路の切換えまたは発熱体の特性により、消費電力が段階的またはゆるやかに変化する場合には、その最大値とする。</t>
    </r>
    <phoneticPr fontId="3"/>
  </si>
  <si>
    <r>
      <rPr>
        <i/>
        <sz val="14"/>
        <rFont val="Cambria"/>
        <family val="1"/>
      </rPr>
      <t>Q</t>
    </r>
    <r>
      <rPr>
        <vertAlign val="subscript"/>
        <sz val="14"/>
        <rFont val="Century"/>
        <family val="1"/>
      </rPr>
      <t>s</t>
    </r>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</si>
  <si>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</si>
  <si>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ＭＳ Ｐ明朝"/>
        <family val="1"/>
        <charset val="128"/>
      </rPr>
      <t>ｉ</t>
    </r>
    <phoneticPr fontId="3"/>
  </si>
  <si>
    <r>
      <rPr>
        <i/>
        <sz val="14"/>
        <rFont val="Cambria"/>
        <family val="1"/>
      </rPr>
      <t>Q</t>
    </r>
    <r>
      <rPr>
        <vertAlign val="subscript"/>
        <sz val="14"/>
        <rFont val="Century"/>
        <family val="1"/>
      </rPr>
      <t>dN</t>
    </r>
    <phoneticPr fontId="3"/>
  </si>
  <si>
    <r>
      <t>　庫内に何も入っていない状態の試験機器を室温になじませた後、庫内中央の初温</t>
    </r>
    <r>
      <rPr>
        <i/>
        <sz val="10"/>
        <rFont val="Cambria"/>
        <family val="1"/>
      </rPr>
      <t>θ</t>
    </r>
    <r>
      <rPr>
        <vertAlign val="subscript"/>
        <sz val="10"/>
        <rFont val="Century"/>
        <family val="1"/>
      </rPr>
      <t>s</t>
    </r>
    <r>
      <rPr>
        <sz val="10"/>
        <rFont val="Century"/>
        <family val="1"/>
      </rPr>
      <t>[</t>
    </r>
    <r>
      <rPr>
        <sz val="10"/>
        <rFont val="ＭＳ Ｐゴシック"/>
        <family val="3"/>
        <charset val="128"/>
      </rPr>
      <t>℃</t>
    </r>
    <r>
      <rPr>
        <sz val="10"/>
        <rFont val="Century"/>
        <family val="1"/>
      </rPr>
      <t>]</t>
    </r>
    <r>
      <rPr>
        <sz val="10"/>
        <rFont val="ＭＳ Ｐゴシック"/>
        <family val="3"/>
        <charset val="128"/>
      </rPr>
      <t>を測定する。温度設定を最高値および風量設定を標準値にして加熱を始め、庫内中央の温度が</t>
    </r>
    <r>
      <rPr>
        <sz val="10"/>
        <rFont val="Century"/>
        <family val="1"/>
      </rPr>
      <t xml:space="preserve">250 </t>
    </r>
    <r>
      <rPr>
        <sz val="10"/>
        <rFont val="ＭＳ Ｐゴシック"/>
        <family val="3"/>
        <charset val="128"/>
      </rPr>
      <t>℃に達する時間</t>
    </r>
    <r>
      <rPr>
        <i/>
        <sz val="10"/>
        <rFont val="Century"/>
        <family val="1"/>
      </rPr>
      <t>T</t>
    </r>
    <r>
      <rPr>
        <vertAlign val="subscript"/>
        <sz val="10"/>
        <rFont val="Century"/>
        <family val="1"/>
      </rPr>
      <t>g</t>
    </r>
    <r>
      <rPr>
        <sz val="10"/>
        <rFont val="Century"/>
        <family val="1"/>
      </rPr>
      <t xml:space="preserve"> [min] </t>
    </r>
    <r>
      <rPr>
        <sz val="10"/>
        <rFont val="ＭＳ Ｐゴシック"/>
        <family val="3"/>
        <charset val="128"/>
      </rPr>
      <t>および消費電力量</t>
    </r>
    <r>
      <rPr>
        <i/>
        <sz val="10"/>
        <rFont val="Century"/>
        <family val="1"/>
      </rPr>
      <t>P</t>
    </r>
    <r>
      <rPr>
        <vertAlign val="subscript"/>
        <sz val="10"/>
        <rFont val="Century"/>
        <family val="1"/>
      </rPr>
      <t>s</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を測定する。
　立上り性能</t>
    </r>
    <r>
      <rPr>
        <i/>
        <sz val="10"/>
        <rFont val="Century"/>
        <family val="1"/>
      </rPr>
      <t>T</t>
    </r>
    <r>
      <rPr>
        <vertAlign val="subscript"/>
        <sz val="10"/>
        <rFont val="Century"/>
        <family val="1"/>
      </rPr>
      <t>s</t>
    </r>
    <r>
      <rPr>
        <sz val="10"/>
        <rFont val="Century"/>
        <family val="1"/>
      </rPr>
      <t xml:space="preserve"> [min] </t>
    </r>
    <r>
      <rPr>
        <sz val="10"/>
        <rFont val="ＭＳ Ｐゴシック"/>
        <family val="3"/>
        <charset val="128"/>
      </rPr>
      <t>は、次式で計算する。
　待機状態は、庫内中央の温度が</t>
    </r>
    <r>
      <rPr>
        <sz val="10"/>
        <rFont val="Century"/>
        <family val="1"/>
      </rPr>
      <t xml:space="preserve">250 </t>
    </r>
    <r>
      <rPr>
        <sz val="10"/>
        <rFont val="ＭＳ Ｐゴシック"/>
        <family val="3"/>
        <charset val="128"/>
      </rPr>
      <t>℃近辺で維持されている状態とする。</t>
    </r>
    <phoneticPr fontId="3"/>
  </si>
  <si>
    <r>
      <rPr>
        <sz val="10"/>
        <rFont val="ＭＳ Ｐゴシック"/>
        <family val="3"/>
        <charset val="128"/>
      </rPr>
      <t>　調理品目をハンバーグとし、</t>
    </r>
    <r>
      <rPr>
        <sz val="10"/>
        <rFont val="Century"/>
        <family val="1"/>
      </rPr>
      <t>60g/</t>
    </r>
    <r>
      <rPr>
        <sz val="10"/>
        <rFont val="ＭＳ Ｐゴシック"/>
        <family val="3"/>
        <charset val="128"/>
      </rPr>
      <t>個の冷蔵ハンバーグを食材とする。予熱運転設定で十分に予熱し、最大調理量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個</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の食材の投入を始める。調理終了は、すべての芯温データが</t>
    </r>
    <r>
      <rPr>
        <sz val="10"/>
        <rFont val="Century"/>
        <family val="1"/>
      </rPr>
      <t xml:space="preserve">80 </t>
    </r>
    <r>
      <rPr>
        <sz val="10"/>
        <rFont val="ＭＳ Ｐゴシック"/>
        <family val="3"/>
        <charset val="128"/>
      </rPr>
      <t>℃以上に達した時とする。調理終了後、予熱温度の設定に復帰するまで、運転を継続する。
　最大調理量</t>
    </r>
    <r>
      <rPr>
        <i/>
        <sz val="10"/>
        <rFont val="Century"/>
        <family val="1"/>
      </rPr>
      <t>V</t>
    </r>
    <r>
      <rPr>
        <vertAlign val="subscript"/>
        <sz val="10"/>
        <rFont val="Century"/>
        <family val="1"/>
      </rPr>
      <t>m</t>
    </r>
    <r>
      <rPr>
        <sz val="10"/>
        <rFont val="Century"/>
        <family val="1"/>
      </rPr>
      <t>[</t>
    </r>
    <r>
      <rPr>
        <sz val="10"/>
        <rFont val="ＭＳ Ｐゴシック"/>
        <family val="3"/>
        <charset val="128"/>
      </rPr>
      <t>個</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は、製造者の推奨値とする。ただし、</t>
    </r>
    <r>
      <rPr>
        <sz val="10"/>
        <rFont val="Century"/>
        <family val="1"/>
      </rPr>
      <t>1</t>
    </r>
    <r>
      <rPr>
        <sz val="10"/>
        <rFont val="ＭＳ Ｐゴシック"/>
        <family val="3"/>
        <charset val="128"/>
      </rPr>
      <t>段あたりの個数（ホテルパン</t>
    </r>
    <r>
      <rPr>
        <sz val="10"/>
        <rFont val="Century"/>
        <family val="1"/>
      </rPr>
      <t xml:space="preserve">1/1 </t>
    </r>
    <r>
      <rPr>
        <sz val="10"/>
        <rFont val="ＭＳ Ｐゴシック"/>
        <family val="3"/>
        <charset val="128"/>
      </rPr>
      <t>の場合、</t>
    </r>
    <r>
      <rPr>
        <sz val="10"/>
        <rFont val="Century"/>
        <family val="1"/>
      </rPr>
      <t>1</t>
    </r>
    <r>
      <rPr>
        <sz val="10"/>
        <rFont val="ＭＳ Ｐゴシック"/>
        <family val="3"/>
        <charset val="128"/>
      </rPr>
      <t>段あたり</t>
    </r>
    <r>
      <rPr>
        <sz val="10"/>
        <rFont val="Century"/>
        <family val="1"/>
      </rPr>
      <t>24</t>
    </r>
    <r>
      <rPr>
        <sz val="10"/>
        <rFont val="ＭＳ Ｐゴシック"/>
        <family val="3"/>
        <charset val="128"/>
      </rPr>
      <t>個になる。）は、食材</t>
    </r>
    <r>
      <rPr>
        <sz val="10"/>
        <rFont val="Century"/>
        <family val="1"/>
      </rPr>
      <t>1</t>
    </r>
    <r>
      <rPr>
        <sz val="10"/>
        <rFont val="ＭＳ Ｐゴシック"/>
        <family val="3"/>
        <charset val="128"/>
      </rPr>
      <t>個あたり</t>
    </r>
    <r>
      <rPr>
        <sz val="10"/>
        <rFont val="Century"/>
        <family val="1"/>
      </rPr>
      <t xml:space="preserve">80mm×65mm </t>
    </r>
    <r>
      <rPr>
        <sz val="10"/>
        <rFont val="ＭＳ Ｐゴシック"/>
        <family val="3"/>
        <charset val="128"/>
      </rPr>
      <t>の専有面積を確保するように定める。予熱運転設定および調理運転設定は、製造者の推奨値とする。芯温データは、庫内の上段、中央および下段のそれぞれ</t>
    </r>
    <r>
      <rPr>
        <sz val="10"/>
        <rFont val="Century"/>
        <family val="1"/>
      </rPr>
      <t>1</t>
    </r>
    <r>
      <rPr>
        <sz val="10"/>
        <rFont val="ＭＳ Ｐゴシック"/>
        <family val="3"/>
        <charset val="128"/>
      </rPr>
      <t>点以上で測定する。調理に要した時間</t>
    </r>
    <r>
      <rPr>
        <i/>
        <sz val="10"/>
        <rFont val="Century"/>
        <family val="1"/>
      </rPr>
      <t>T</t>
    </r>
    <r>
      <rPr>
        <vertAlign val="subscript"/>
        <sz val="10"/>
        <rFont val="Century"/>
        <family val="1"/>
      </rPr>
      <t xml:space="preserve">c </t>
    </r>
    <r>
      <rPr>
        <sz val="10"/>
        <rFont val="Century"/>
        <family val="1"/>
      </rPr>
      <t>[min/</t>
    </r>
    <r>
      <rPr>
        <sz val="10"/>
        <rFont val="ＭＳ Ｐゴシック"/>
        <family val="3"/>
        <charset val="128"/>
      </rPr>
      <t>回</t>
    </r>
    <r>
      <rPr>
        <sz val="10"/>
        <rFont val="Century"/>
        <family val="1"/>
      </rPr>
      <t xml:space="preserve">] </t>
    </r>
    <r>
      <rPr>
        <sz val="10"/>
        <rFont val="ＭＳ Ｐゴシック"/>
        <family val="3"/>
        <charset val="128"/>
      </rPr>
      <t>は、調理運転を始めてから調理終了後、予熱温度の設定に復帰するまでの時間とする。調理に要した時間</t>
    </r>
    <r>
      <rPr>
        <i/>
        <sz val="10"/>
        <rFont val="Century"/>
        <family val="1"/>
      </rPr>
      <t>T</t>
    </r>
    <r>
      <rPr>
        <vertAlign val="subscript"/>
        <sz val="10"/>
        <rFont val="Century"/>
        <family val="1"/>
      </rPr>
      <t>c</t>
    </r>
    <r>
      <rPr>
        <sz val="10"/>
        <rFont val="Century"/>
        <family val="1"/>
      </rPr>
      <t xml:space="preserve"> [min/</t>
    </r>
    <r>
      <rPr>
        <sz val="10"/>
        <rFont val="ＭＳ Ｐゴシック"/>
        <family val="3"/>
        <charset val="128"/>
      </rPr>
      <t>回</t>
    </r>
    <r>
      <rPr>
        <sz val="10"/>
        <rFont val="Century"/>
        <family val="1"/>
      </rPr>
      <t xml:space="preserve">] </t>
    </r>
    <r>
      <rPr>
        <sz val="10"/>
        <rFont val="ＭＳ Ｐゴシック"/>
        <family val="3"/>
        <charset val="128"/>
      </rPr>
      <t>の間の消費電力量</t>
    </r>
    <r>
      <rPr>
        <i/>
        <sz val="10"/>
        <rFont val="Century"/>
        <family val="1"/>
      </rPr>
      <t>P</t>
    </r>
    <r>
      <rPr>
        <vertAlign val="subscript"/>
        <sz val="10"/>
        <rFont val="Century"/>
        <family val="1"/>
      </rPr>
      <t>c</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を測定する。</t>
    </r>
    <rPh sb="69" eb="70">
      <t>ハジ</t>
    </rPh>
    <phoneticPr fontId="3"/>
  </si>
  <si>
    <r>
      <rPr>
        <i/>
        <sz val="10"/>
        <rFont val="Cambria"/>
        <family val="1"/>
      </rPr>
      <t>Q</t>
    </r>
    <r>
      <rPr>
        <vertAlign val="subscript"/>
        <sz val="10"/>
        <rFont val="Century"/>
        <family val="1"/>
      </rPr>
      <t>s</t>
    </r>
    <r>
      <rPr>
        <sz val="10"/>
        <rFont val="ＭＳ Ｐゴシック"/>
        <family val="3"/>
        <charset val="128"/>
      </rPr>
      <t xml:space="preserve"> ：立上り時消費電力量[kWh/回]</t>
    </r>
    <rPh sb="4" eb="5">
      <t>タ</t>
    </rPh>
    <rPh sb="5" eb="6">
      <t>アガ</t>
    </rPh>
    <rPh sb="7" eb="8">
      <t>ジ</t>
    </rPh>
    <rPh sb="18" eb="19">
      <t>カイ</t>
    </rPh>
    <phoneticPr fontId="3"/>
  </si>
  <si>
    <r>
      <rPr>
        <i/>
        <sz val="10"/>
        <rFont val="Cambria"/>
        <family val="1"/>
      </rPr>
      <t>Q</t>
    </r>
    <r>
      <rPr>
        <vertAlign val="subscript"/>
        <sz val="10"/>
        <rFont val="Century"/>
        <family val="1"/>
      </rPr>
      <t>s</t>
    </r>
    <r>
      <rPr>
        <sz val="10"/>
        <rFont val="ＭＳ Ｐゴシック"/>
        <family val="3"/>
        <charset val="128"/>
      </rPr>
      <t xml:space="preserve"> =</t>
    </r>
    <r>
      <rPr>
        <sz val="10"/>
        <rFont val="Century"/>
        <family val="1"/>
      </rPr>
      <t xml:space="preserve">  </t>
    </r>
    <phoneticPr fontId="3"/>
  </si>
  <si>
    <r>
      <rPr>
        <i/>
        <sz val="14"/>
        <rFont val="Cambria"/>
        <family val="1"/>
      </rPr>
      <t>Q</t>
    </r>
    <r>
      <rPr>
        <vertAlign val="subscript"/>
        <sz val="14"/>
        <rFont val="Century"/>
        <family val="1"/>
      </rPr>
      <t>s</t>
    </r>
    <r>
      <rPr>
        <vertAlign val="subscript"/>
        <sz val="10"/>
        <rFont val="Century"/>
        <family val="1"/>
      </rPr>
      <t xml:space="preserve"> </t>
    </r>
    <r>
      <rPr>
        <sz val="10"/>
        <rFont val="ＭＳ Ｐゴシック"/>
        <family val="3"/>
        <charset val="128"/>
      </rPr>
      <t>平均値</t>
    </r>
    <r>
      <rPr>
        <vertAlign val="subscript"/>
        <sz val="10"/>
        <rFont val="ＭＳ Ｐゴシック"/>
        <family val="3"/>
        <charset val="128"/>
      </rPr>
      <t xml:space="preserve"> </t>
    </r>
    <r>
      <rPr>
        <sz val="10"/>
        <rFont val="ＭＳ Ｐゴシック"/>
        <family val="3"/>
        <charset val="128"/>
      </rPr>
      <t xml:space="preserve"> = </t>
    </r>
    <phoneticPr fontId="3"/>
  </si>
  <si>
    <r>
      <rPr>
        <i/>
        <sz val="14"/>
        <rFont val="Cambria"/>
        <family val="1"/>
      </rPr>
      <t>Q</t>
    </r>
    <r>
      <rPr>
        <vertAlign val="subscript"/>
        <sz val="14"/>
        <rFont val="Century"/>
        <family val="1"/>
      </rPr>
      <t>c</t>
    </r>
    <r>
      <rPr>
        <sz val="10"/>
        <rFont val="ＭＳ Ｐゴシック"/>
        <family val="3"/>
        <charset val="128"/>
      </rPr>
      <t xml:space="preserve"> =</t>
    </r>
    <r>
      <rPr>
        <sz val="10"/>
        <rFont val="Century"/>
        <family val="1"/>
      </rPr>
      <t xml:space="preserve"> </t>
    </r>
    <phoneticPr fontId="3"/>
  </si>
  <si>
    <r>
      <rPr>
        <i/>
        <sz val="10"/>
        <rFont val="Cambria"/>
        <family val="1"/>
      </rPr>
      <t>Q</t>
    </r>
    <r>
      <rPr>
        <vertAlign val="subscript"/>
        <sz val="10"/>
        <rFont val="Century"/>
        <family val="1"/>
      </rPr>
      <t>i</t>
    </r>
    <r>
      <rPr>
        <sz val="10"/>
        <rFont val="ＭＳ Ｐゴシック"/>
        <family val="3"/>
        <charset val="128"/>
      </rPr>
      <t xml:space="preserve"> = </t>
    </r>
    <phoneticPr fontId="3"/>
  </si>
  <si>
    <r>
      <rPr>
        <i/>
        <sz val="14"/>
        <rFont val="Cambria"/>
        <family val="1"/>
      </rPr>
      <t>Q</t>
    </r>
    <r>
      <rPr>
        <vertAlign val="subscript"/>
        <sz val="14"/>
        <rFont val="Century"/>
        <family val="1"/>
      </rPr>
      <t xml:space="preserve">i </t>
    </r>
    <r>
      <rPr>
        <sz val="10"/>
        <rFont val="ＭＳ Ｐゴシック"/>
        <family val="3"/>
        <charset val="128"/>
      </rPr>
      <t>平均値 =</t>
    </r>
    <r>
      <rPr>
        <sz val="10"/>
        <rFont val="Century"/>
        <family val="1"/>
      </rPr>
      <t xml:space="preserve"> </t>
    </r>
    <phoneticPr fontId="3"/>
  </si>
  <si>
    <r>
      <rPr>
        <i/>
        <sz val="10"/>
        <rFont val="Cambria"/>
        <family val="1"/>
      </rPr>
      <t>Q</t>
    </r>
    <r>
      <rPr>
        <vertAlign val="subscript"/>
        <sz val="10"/>
        <rFont val="Century"/>
        <family val="1"/>
      </rPr>
      <t>s</t>
    </r>
    <r>
      <rPr>
        <sz val="10"/>
        <rFont val="ＭＳ Ｐゴシック"/>
        <family val="3"/>
        <charset val="128"/>
      </rPr>
      <t xml:space="preserve"> =</t>
    </r>
    <phoneticPr fontId="3"/>
  </si>
  <si>
    <r>
      <rPr>
        <i/>
        <sz val="10"/>
        <rFont val="Cambria"/>
        <family val="1"/>
      </rPr>
      <t>Q</t>
    </r>
    <r>
      <rPr>
        <vertAlign val="subscript"/>
        <sz val="10"/>
        <rFont val="Century"/>
        <family val="1"/>
      </rPr>
      <t>c</t>
    </r>
    <r>
      <rPr>
        <sz val="10"/>
        <rFont val="ＭＳ Ｐゴシック"/>
        <family val="3"/>
        <charset val="128"/>
      </rPr>
      <t xml:space="preserve"> =</t>
    </r>
    <phoneticPr fontId="3"/>
  </si>
  <si>
    <r>
      <rPr>
        <i/>
        <sz val="10"/>
        <rFont val="Cambria"/>
        <family val="1"/>
      </rPr>
      <t>Q</t>
    </r>
    <r>
      <rPr>
        <vertAlign val="subscript"/>
        <sz val="10"/>
        <rFont val="Century"/>
        <family val="1"/>
      </rPr>
      <t>dN</t>
    </r>
    <r>
      <rPr>
        <sz val="10"/>
        <rFont val="ＭＳ Ｐゴシック"/>
        <family val="3"/>
        <charset val="128"/>
      </rPr>
      <t xml:space="preserve"> =</t>
    </r>
    <r>
      <rPr>
        <sz val="10"/>
        <rFont val="Century"/>
        <family val="1"/>
      </rPr>
      <t xml:space="preserve"> </t>
    </r>
    <phoneticPr fontId="3"/>
  </si>
  <si>
    <r>
      <rPr>
        <i/>
        <sz val="10"/>
        <rFont val="Cambria"/>
        <family val="1"/>
      </rPr>
      <t>n</t>
    </r>
    <r>
      <rPr>
        <vertAlign val="subscript"/>
        <sz val="10"/>
        <rFont val="Century"/>
        <family val="1"/>
      </rPr>
      <t>d</t>
    </r>
    <r>
      <rPr>
        <vertAlign val="subscript"/>
        <sz val="10"/>
        <rFont val="ＭＳ Ｐゴシック"/>
        <family val="3"/>
        <charset val="128"/>
      </rPr>
      <t xml:space="preserve">  </t>
    </r>
    <r>
      <rPr>
        <sz val="10"/>
        <rFont val="ＭＳ Ｐゴシック"/>
        <family val="3"/>
        <charset val="128"/>
      </rPr>
      <t xml:space="preserve">=  </t>
    </r>
    <phoneticPr fontId="3"/>
  </si>
  <si>
    <r>
      <rPr>
        <i/>
        <sz val="10"/>
        <rFont val="Cambria"/>
        <family val="1"/>
      </rPr>
      <t>n</t>
    </r>
    <r>
      <rPr>
        <vertAlign val="subscript"/>
        <sz val="10"/>
        <rFont val="Century"/>
        <family val="1"/>
      </rPr>
      <t>s</t>
    </r>
    <r>
      <rPr>
        <sz val="10"/>
        <rFont val="ＭＳ Ｐゴシック"/>
        <family val="3"/>
        <charset val="128"/>
      </rPr>
      <t xml:space="preserve"> =  </t>
    </r>
    <phoneticPr fontId="3"/>
  </si>
  <si>
    <r>
      <rPr>
        <i/>
        <sz val="10"/>
        <rFont val="Cambria"/>
        <family val="1"/>
      </rPr>
      <t>Q</t>
    </r>
    <r>
      <rPr>
        <vertAlign val="subscript"/>
        <sz val="10"/>
        <rFont val="Century"/>
        <family val="1"/>
      </rPr>
      <t>dN</t>
    </r>
    <r>
      <rPr>
        <sz val="10"/>
        <rFont val="ＭＳ Ｐゴシック"/>
        <family val="3"/>
        <charset val="128"/>
      </rPr>
      <t xml:space="preserve"> ：日あたり消費電力量（回数想定）[kWh/日]</t>
    </r>
    <rPh sb="15" eb="17">
      <t>カイスウ</t>
    </rPh>
    <phoneticPr fontId="3"/>
  </si>
  <si>
    <r>
      <rPr>
        <i/>
        <sz val="10"/>
        <rFont val="Cambria"/>
        <family val="1"/>
      </rPr>
      <t>n</t>
    </r>
    <r>
      <rPr>
        <vertAlign val="subscript"/>
        <sz val="10"/>
        <rFont val="Century"/>
        <family val="1"/>
      </rPr>
      <t>d</t>
    </r>
    <r>
      <rPr>
        <sz val="10"/>
        <rFont val="ＭＳ Ｐゴシック"/>
        <family val="3"/>
        <charset val="128"/>
      </rPr>
      <t xml:space="preserve"> ：調理回数[回/日]　標準値は</t>
    </r>
    <r>
      <rPr>
        <sz val="10"/>
        <rFont val="Century"/>
        <family val="1"/>
      </rPr>
      <t>1</t>
    </r>
    <r>
      <rPr>
        <sz val="10"/>
        <rFont val="ＭＳ Ｐゴシック"/>
        <family val="3"/>
        <charset val="128"/>
      </rPr>
      <t>回/日</t>
    </r>
    <rPh sb="4" eb="6">
      <t>チョウリ</t>
    </rPh>
    <rPh sb="6" eb="8">
      <t>カイスウ</t>
    </rPh>
    <rPh sb="9" eb="10">
      <t>カイ</t>
    </rPh>
    <rPh sb="11" eb="12">
      <t>ニチ</t>
    </rPh>
    <rPh sb="14" eb="17">
      <t>ヒョウジュンチ</t>
    </rPh>
    <rPh sb="19" eb="20">
      <t>カイ</t>
    </rPh>
    <rPh sb="21" eb="22">
      <t>ニチ</t>
    </rPh>
    <phoneticPr fontId="3"/>
  </si>
  <si>
    <r>
      <rPr>
        <i/>
        <sz val="10"/>
        <rFont val="Cambria"/>
        <family val="1"/>
      </rPr>
      <t>n</t>
    </r>
    <r>
      <rPr>
        <vertAlign val="subscript"/>
        <sz val="10"/>
        <rFont val="Century"/>
        <family val="1"/>
      </rPr>
      <t xml:space="preserve">s </t>
    </r>
    <r>
      <rPr>
        <sz val="10"/>
        <rFont val="ＭＳ Ｐゴシック"/>
        <family val="3"/>
        <charset val="128"/>
      </rPr>
      <t>: 立上り回数[回/日]　標準値は</t>
    </r>
    <r>
      <rPr>
        <sz val="10"/>
        <rFont val="Century"/>
        <family val="1"/>
      </rPr>
      <t>1</t>
    </r>
    <r>
      <rPr>
        <sz val="10"/>
        <rFont val="ＭＳ Ｐゴシック"/>
        <family val="3"/>
        <charset val="128"/>
      </rPr>
      <t>回/日</t>
    </r>
    <rPh sb="5" eb="6">
      <t>タ</t>
    </rPh>
    <rPh sb="6" eb="7">
      <t>アガ</t>
    </rPh>
    <rPh sb="8" eb="10">
      <t>カイスウ</t>
    </rPh>
    <rPh sb="13" eb="14">
      <t>ヒ</t>
    </rPh>
    <rPh sb="16" eb="19">
      <t>ヒョウジュンチ</t>
    </rPh>
    <rPh sb="21" eb="22">
      <t>カイ</t>
    </rPh>
    <rPh sb="23" eb="24">
      <t>ニチ</t>
    </rPh>
    <phoneticPr fontId="3"/>
  </si>
  <si>
    <r>
      <rPr>
        <i/>
        <sz val="10"/>
        <rFont val="Cambria"/>
        <family val="1"/>
      </rPr>
      <t>Q</t>
    </r>
    <r>
      <rPr>
        <vertAlign val="subscript"/>
        <sz val="10"/>
        <rFont val="Century"/>
        <family val="1"/>
      </rPr>
      <t>c</t>
    </r>
    <r>
      <rPr>
        <sz val="10"/>
        <rFont val="ＭＳ Ｐゴシック"/>
        <family val="3"/>
        <charset val="128"/>
      </rPr>
      <t xml:space="preserve"> ：調理時消費電力量[kWh/回]</t>
    </r>
    <rPh sb="17" eb="18">
      <t>カイ</t>
    </rPh>
    <phoneticPr fontId="3"/>
  </si>
  <si>
    <r>
      <rPr>
        <i/>
        <sz val="10"/>
        <rFont val="Cambria"/>
        <family val="1"/>
      </rPr>
      <t>Q</t>
    </r>
    <r>
      <rPr>
        <vertAlign val="subscript"/>
        <sz val="10"/>
        <rFont val="Century"/>
        <family val="1"/>
      </rPr>
      <t>i</t>
    </r>
    <r>
      <rPr>
        <sz val="10"/>
        <rFont val="ＭＳ Ｐゴシック"/>
        <family val="3"/>
        <charset val="128"/>
      </rPr>
      <t xml:space="preserve"> ：待機時消費電力量[kWh/h]</t>
    </r>
    <rPh sb="4" eb="6">
      <t>タイキ</t>
    </rPh>
    <rPh sb="6" eb="7">
      <t>ジ</t>
    </rPh>
    <rPh sb="7" eb="9">
      <t>ショウヒ</t>
    </rPh>
    <rPh sb="9" eb="11">
      <t>デンリョク</t>
    </rPh>
    <rPh sb="11" eb="12">
      <t>リョウ</t>
    </rPh>
    <phoneticPr fontId="3"/>
  </si>
  <si>
    <r>
      <rPr>
        <sz val="10"/>
        <rFont val="ＭＳ Ｐゴシック"/>
        <family val="3"/>
        <charset val="128"/>
      </rPr>
      <t>食パンのトースト
耳を取り除いた</t>
    </r>
    <r>
      <rPr>
        <sz val="10"/>
        <rFont val="Century"/>
        <family val="1"/>
      </rPr>
      <t>6</t>
    </r>
    <r>
      <rPr>
        <sz val="10"/>
        <rFont val="ＭＳ Ｐゴシック"/>
        <family val="3"/>
        <charset val="128"/>
      </rPr>
      <t>枚切りの食パン（</t>
    </r>
    <r>
      <rPr>
        <sz val="10"/>
        <rFont val="Century"/>
        <family val="1"/>
      </rPr>
      <t xml:space="preserve">1 </t>
    </r>
    <r>
      <rPr>
        <sz val="10"/>
        <rFont val="ＭＳ Ｐゴシック"/>
        <family val="3"/>
        <charset val="128"/>
      </rPr>
      <t>段あたりに</t>
    </r>
    <r>
      <rPr>
        <sz val="10"/>
        <rFont val="Century"/>
        <family val="1"/>
      </rPr>
      <t>8</t>
    </r>
    <r>
      <rPr>
        <sz val="10"/>
        <rFont val="ＭＳ Ｐゴシック"/>
        <family val="3"/>
        <charset val="128"/>
      </rPr>
      <t>枚入らない場合には、</t>
    </r>
    <r>
      <rPr>
        <sz val="10"/>
        <rFont val="Century"/>
        <family val="1"/>
      </rPr>
      <t>1</t>
    </r>
    <r>
      <rPr>
        <sz val="10"/>
        <rFont val="ＭＳ Ｐゴシック"/>
        <family val="3"/>
        <charset val="128"/>
      </rPr>
      <t>切れの大きさを小さくし、</t>
    </r>
    <r>
      <rPr>
        <sz val="10"/>
        <rFont val="Century"/>
        <family val="1"/>
      </rPr>
      <t>8</t>
    </r>
    <r>
      <rPr>
        <sz val="10"/>
        <rFont val="ＭＳ Ｐゴシック"/>
        <family val="3"/>
        <charset val="128"/>
      </rPr>
      <t>枚入るようにする。）をトレーの上の製造者の指定する調理領域内に</t>
    </r>
    <r>
      <rPr>
        <sz val="10"/>
        <rFont val="Century"/>
        <family val="1"/>
      </rPr>
      <t>8</t>
    </r>
    <r>
      <rPr>
        <sz val="10"/>
        <rFont val="ＭＳ Ｐゴシック"/>
        <family val="3"/>
        <charset val="128"/>
      </rPr>
      <t>枚以上敷き並べる。温度設定を</t>
    </r>
    <r>
      <rPr>
        <sz val="10"/>
        <rFont val="Century"/>
        <family val="1"/>
      </rPr>
      <t xml:space="preserve">250 </t>
    </r>
    <r>
      <rPr>
        <sz val="10"/>
        <rFont val="ＭＳ Ｐゴシック"/>
        <family val="3"/>
        <charset val="128"/>
      </rPr>
      <t>℃および風量設定を標準値にし十分に予熱する。食パンを敷き並べたトレーを全段に投入後、適切な焼き色（焼き色の平均値が性能測定基準の巻末資料</t>
    </r>
    <r>
      <rPr>
        <sz val="10"/>
        <rFont val="Century"/>
        <family val="1"/>
      </rPr>
      <t xml:space="preserve">2 </t>
    </r>
    <r>
      <rPr>
        <sz val="10"/>
        <rFont val="ＭＳ Ｐゴシック"/>
        <family val="3"/>
        <charset val="128"/>
      </rPr>
      <t>の食パン表面の焼き色評価基準の</t>
    </r>
    <r>
      <rPr>
        <sz val="10"/>
        <rFont val="Century"/>
        <family val="1"/>
      </rPr>
      <t xml:space="preserve">5 </t>
    </r>
    <r>
      <rPr>
        <sz val="10"/>
        <rFont val="ＭＳ Ｐゴシック"/>
        <family val="3"/>
        <charset val="128"/>
      </rPr>
      <t>段階に近いことが望ましい。）が付くまで同じ設定で加熱する。性能測定基準の巻末資料</t>
    </r>
    <r>
      <rPr>
        <sz val="10"/>
        <rFont val="Century"/>
        <family val="1"/>
      </rPr>
      <t>2</t>
    </r>
    <r>
      <rPr>
        <sz val="10"/>
        <rFont val="ＭＳ Ｐゴシック"/>
        <family val="3"/>
        <charset val="128"/>
      </rPr>
      <t>の食パン表面の焼き色評価基準（</t>
    </r>
    <r>
      <rPr>
        <sz val="10"/>
        <rFont val="Century"/>
        <family val="1"/>
      </rPr>
      <t xml:space="preserve">10 </t>
    </r>
    <r>
      <rPr>
        <sz val="10"/>
        <rFont val="ＭＳ Ｐゴシック"/>
        <family val="3"/>
        <charset val="128"/>
      </rPr>
      <t>段階の色見本）を用い、</t>
    </r>
    <r>
      <rPr>
        <sz val="10"/>
        <rFont val="Century"/>
        <family val="1"/>
      </rPr>
      <t>3</t>
    </r>
    <r>
      <rPr>
        <sz val="10"/>
        <rFont val="ＭＳ Ｐゴシック"/>
        <family val="3"/>
        <charset val="128"/>
      </rPr>
      <t>人の判定員がそれぞれの食パン表面の焼き色を</t>
    </r>
    <r>
      <rPr>
        <sz val="10"/>
        <rFont val="Century"/>
        <family val="1"/>
      </rPr>
      <t xml:space="preserve">0.5 </t>
    </r>
    <r>
      <rPr>
        <sz val="10"/>
        <rFont val="ＭＳ Ｐゴシック"/>
        <family val="3"/>
        <charset val="128"/>
      </rPr>
      <t>段階刻みで評価し、食パン表面の焼き色の標準偏差値を判定員ごとに計算する。食材表面の焼き色の均一性指数</t>
    </r>
    <r>
      <rPr>
        <i/>
        <sz val="10"/>
        <rFont val="Century"/>
        <family val="1"/>
      </rPr>
      <t>I</t>
    </r>
    <r>
      <rPr>
        <vertAlign val="subscript"/>
        <sz val="10"/>
        <rFont val="Century"/>
        <family val="1"/>
      </rPr>
      <t xml:space="preserve">t </t>
    </r>
    <r>
      <rPr>
        <sz val="10"/>
        <rFont val="ＭＳ Ｐゴシック"/>
        <family val="3"/>
        <charset val="128"/>
      </rPr>
      <t>は、</t>
    </r>
    <r>
      <rPr>
        <sz val="10"/>
        <rFont val="Century"/>
        <family val="1"/>
      </rPr>
      <t>3</t>
    </r>
    <r>
      <rPr>
        <sz val="10"/>
        <rFont val="ＭＳ Ｐゴシック"/>
        <family val="3"/>
        <charset val="128"/>
      </rPr>
      <t>人の標準偏差値の平均値とする。なお、すべての食パン表面の焼き色を写真記録する。</t>
    </r>
    <rPh sb="74" eb="77">
      <t>セイゾウシャ</t>
    </rPh>
    <rPh sb="78" eb="80">
      <t>シテイ</t>
    </rPh>
    <rPh sb="82" eb="84">
      <t>チョウリ</t>
    </rPh>
    <rPh sb="84" eb="86">
      <t>リョウイキ</t>
    </rPh>
    <rPh sb="86" eb="87">
      <t>ナイ</t>
    </rPh>
    <rPh sb="116" eb="118">
      <t>ヒョウジュン</t>
    </rPh>
    <rPh sb="166" eb="168">
      <t>ソクテイ</t>
    </rPh>
    <rPh sb="225" eb="227">
      <t>ソクテイ</t>
    </rPh>
    <rPh sb="326" eb="328">
      <t>ショクザイ</t>
    </rPh>
    <rPh sb="328" eb="330">
      <t>ヒョウメン</t>
    </rPh>
    <rPh sb="331" eb="332">
      <t>ヤ</t>
    </rPh>
    <rPh sb="333" eb="334">
      <t>イロ</t>
    </rPh>
    <phoneticPr fontId="3"/>
  </si>
  <si>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</si>
  <si>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</si>
  <si>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</si>
  <si>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t>業務用厨房熱機器等性能測定結果　【電気機器】</t>
    <rPh sb="0" eb="3">
      <t>ギョウムヨウ</t>
    </rPh>
    <rPh sb="3" eb="5">
      <t>チュウボウ</t>
    </rPh>
    <rPh sb="5" eb="6">
      <t>ネツ</t>
    </rPh>
    <rPh sb="6" eb="8">
      <t>キキ</t>
    </rPh>
    <rPh sb="8" eb="9">
      <t>トウ</t>
    </rPh>
    <rPh sb="9" eb="11">
      <t>セイノウ</t>
    </rPh>
    <rPh sb="11" eb="13">
      <t>ソクテイ</t>
    </rPh>
    <rPh sb="13" eb="15">
      <t>ケッカ</t>
    </rPh>
    <phoneticPr fontId="3"/>
  </si>
  <si>
    <t>性能測定
結　果</t>
    <rPh sb="0" eb="2">
      <t>セイノウ</t>
    </rPh>
    <rPh sb="2" eb="4">
      <t>ソクテイ</t>
    </rPh>
    <rPh sb="5" eb="6">
      <t>ケツ</t>
    </rPh>
    <rPh sb="7" eb="8">
      <t>カ</t>
    </rPh>
    <phoneticPr fontId="3"/>
  </si>
  <si>
    <t>品　目</t>
    <rPh sb="0" eb="1">
      <t>シナ</t>
    </rPh>
    <rPh sb="2" eb="3">
      <t>メ</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</si>
</sst>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_ "/>
    <numFmt numFmtId="177" formatCode="0.000_);[Red]\(0.000\)"/>
    <numFmt numFmtId="178" formatCode="0.000_ "/>
    <numFmt numFmtId="179" formatCode="0.0_ "/>
    <numFmt numFmtId="180" formatCode="0_ "/>
    <numFmt numFmtId="181" formatCode="0_);[Red]\(0\)"/>
    <numFmt numFmtId="182" formatCode="0.00_);[Red]\(0.00\)"/>
    <numFmt numFmtId="183" formatCode="yyyy&quot;年&quot;m&quot;月&quot;d&quot;日&quot;;@"/>
    <numFmt numFmtId="184" formatCode="yyyy/m/d;@"/>
    <numFmt numFmtId="185" formatCode="0.0%"/>
    <numFmt numFmtId="186" formatCode="\+#.0;\-#.0;0"/>
    <numFmt numFmtId="187" formatCode="\+#&quot;%&quot;;\-#&quot;%&quot;;0"/>
    <numFmt numFmtId="188" formatCode="\+#&quot;％、&quot;;\-#&quot;％、&quot;;0"/>
    <numFmt numFmtId="189" formatCode="\+#&quot;％&quot;;\-#&quot;％&quot;;0"/>
    <numFmt numFmtId="190" formatCode="\+#&quot;%､&quot;;\-#&quot;%&quot;;0"/>
    <numFmt numFmtId="191" formatCode="&quot;＝&quot;\+#&quot;％、&quot;;\-#&quot;％、&quot;;0"/>
  </numFmts>
  <fonts count="39">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sz val="14"/>
      <name val="ＭＳ Ｐゴシック"/>
      <family val="3"/>
      <charset val="128"/>
    </font>
    <font>
      <b/>
      <sz val="12"/>
      <name val="ＭＳ Ｐゴシック"/>
      <family val="3"/>
      <charset val="128"/>
    </font>
    <font>
      <i/>
      <sz val="14"/>
      <name val="Century"/>
      <family val="1"/>
    </font>
    <font>
      <sz val="10"/>
      <name val="Century"/>
      <family val="1"/>
    </font>
    <font>
      <i/>
      <sz val="10"/>
      <name val="Symbol"/>
      <family val="1"/>
      <charset val="2"/>
    </font>
    <font>
      <i/>
      <sz val="10"/>
      <name val="Century"/>
      <family val="1"/>
    </font>
    <font>
      <sz val="9"/>
      <name val="ＭＳ Ｐゴシック"/>
      <family val="3"/>
      <charset val="128"/>
    </font>
    <font>
      <vertAlign val="subscript"/>
      <sz val="14"/>
      <name val="Century"/>
      <family val="1"/>
    </font>
    <font>
      <sz val="14"/>
      <name val="Century"/>
      <family val="1"/>
    </font>
    <font>
      <vertAlign val="subscript"/>
      <sz val="10"/>
      <name val="Century"/>
      <family val="1"/>
    </font>
    <font>
      <vertAlign val="subscript"/>
      <sz val="14"/>
      <name val="ＭＳ Ｐ明朝"/>
      <family val="1"/>
      <charset val="128"/>
    </font>
    <font>
      <vertAlign val="subscript"/>
      <sz val="10"/>
      <name val="ＭＳ Ｐゴシック"/>
      <family val="3"/>
      <charset val="128"/>
    </font>
    <font>
      <sz val="10"/>
      <name val="Times New Roman"/>
      <family val="1"/>
    </font>
    <font>
      <sz val="10"/>
      <name val="ＭＳ Ｐ明朝"/>
      <family val="1"/>
      <charset val="128"/>
    </font>
    <font>
      <vertAlign val="subscript"/>
      <sz val="10"/>
      <name val="ＭＳ Ｐ明朝"/>
      <family val="1"/>
      <charset val="128"/>
    </font>
    <font>
      <i/>
      <sz val="12"/>
      <name val="Century"/>
      <family val="1"/>
    </font>
    <font>
      <vertAlign val="subscript"/>
      <sz val="12"/>
      <name val="Century"/>
      <family val="1"/>
    </font>
    <font>
      <sz val="14"/>
      <name val="ＭＳ Ｐ明朝"/>
      <family val="1"/>
      <charset val="128"/>
    </font>
    <font>
      <b/>
      <i/>
      <sz val="14"/>
      <name val="ＭＳ Ｐ明朝"/>
      <family val="1"/>
      <charset val="128"/>
    </font>
    <font>
      <sz val="7"/>
      <name val="ＭＳ Ｐゴシック"/>
      <family val="3"/>
      <charset val="128"/>
    </font>
    <font>
      <sz val="14"/>
      <name val="Times New Roman"/>
      <family val="1"/>
    </font>
    <font>
      <i/>
      <sz val="10"/>
      <name val="Cambria"/>
      <family val="1"/>
    </font>
    <font>
      <sz val="10"/>
      <color rgb="FFFF0000"/>
      <name val="ＭＳ Ｐゴシック"/>
      <family val="3"/>
      <charset val="128"/>
    </font>
    <font>
      <sz val="10"/>
      <name val="ＭＳ Ｐゴシック"/>
      <family val="3"/>
      <charset val="128"/>
      <scheme val="major"/>
    </font>
    <font>
      <sz val="9"/>
      <color theme="1"/>
      <name val="ＭＳ Ｐゴシック"/>
      <family val="3"/>
      <charset val="128"/>
    </font>
    <font>
      <sz val="11"/>
      <name val="Century"/>
      <family val="1"/>
    </font>
    <font>
      <i/>
      <sz val="14"/>
      <name val="Cambria"/>
      <family val="1"/>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D9D9D9"/>
        <bgColor indexed="64"/>
      </patternFill>
    </fill>
    <fill>
      <patternFill patternType="solid">
        <fgColor rgb="FF16365C"/>
        <bgColor indexed="64"/>
      </patternFill>
    </fill>
  </fills>
  <borders count="86">
    <border>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62">
    <xf numFmtId="0" fontId="0" fillId="0" borderId="0" xfId="0">
      <alignment vertical="center"/>
    </xf>
    <xf numFmtId="0" fontId="0" fillId="0" borderId="0" xfId="0" applyProtection="1">
      <alignment vertical="center"/>
    </xf>
    <xf numFmtId="0" fontId="5" fillId="0" borderId="1" xfId="0" applyFont="1" applyBorder="1" applyAlignment="1" applyProtection="1">
      <alignment horizontal="center" vertical="center" shrinkToFit="1"/>
    </xf>
    <xf numFmtId="0" fontId="18"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xf>
    <xf numFmtId="0" fontId="0" fillId="0" borderId="0" xfId="0" applyBorder="1" applyProtection="1">
      <alignment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0" fillId="0" borderId="0" xfId="0" applyBorder="1" applyAlignment="1" applyProtection="1">
      <alignment vertical="center"/>
    </xf>
    <xf numFmtId="0" fontId="0" fillId="0" borderId="0" xfId="0" applyAlignment="1" applyProtection="1">
      <alignment vertical="center" shrinkToFit="1"/>
    </xf>
    <xf numFmtId="0" fontId="0" fillId="0" borderId="0" xfId="0" applyAlignment="1" applyProtection="1">
      <alignment horizontal="left" vertical="center"/>
    </xf>
    <xf numFmtId="0" fontId="0" fillId="0" borderId="0" xfId="0" applyProtection="1">
      <alignment vertical="center"/>
      <protection locked="0"/>
    </xf>
    <xf numFmtId="184" fontId="5" fillId="2" borderId="6" xfId="0" applyNumberFormat="1" applyFont="1" applyFill="1" applyBorder="1" applyAlignment="1" applyProtection="1">
      <alignment horizontal="right" vertical="center"/>
      <protection locked="0"/>
    </xf>
    <xf numFmtId="0" fontId="5" fillId="0" borderId="7" xfId="0" applyFont="1" applyBorder="1" applyAlignment="1" applyProtection="1">
      <alignment horizontal="center" vertical="center"/>
      <protection locked="0"/>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15" xfId="0" applyFill="1" applyBorder="1" applyAlignment="1" applyProtection="1">
      <alignment vertical="center"/>
      <protection locked="0"/>
    </xf>
    <xf numFmtId="0" fontId="0" fillId="2" borderId="10" xfId="0" applyFill="1" applyBorder="1" applyAlignment="1" applyProtection="1">
      <alignment vertical="center"/>
      <protection locked="0"/>
    </xf>
    <xf numFmtId="179" fontId="5" fillId="3" borderId="2" xfId="0" applyNumberFormat="1" applyFont="1" applyFill="1" applyBorder="1" applyAlignment="1" applyProtection="1">
      <alignment vertical="center"/>
      <protection locked="0"/>
    </xf>
    <xf numFmtId="179" fontId="5" fillId="2" borderId="2" xfId="0" applyNumberFormat="1" applyFont="1" applyFill="1" applyBorder="1" applyAlignment="1" applyProtection="1">
      <alignment horizontal="center" vertical="center"/>
      <protection locked="0"/>
    </xf>
    <xf numFmtId="179" fontId="5" fillId="2" borderId="5" xfId="0" applyNumberFormat="1" applyFont="1" applyFill="1" applyBorder="1" applyAlignment="1" applyProtection="1">
      <alignment horizontal="center" vertical="center"/>
      <protection locked="0"/>
    </xf>
    <xf numFmtId="180" fontId="5" fillId="2" borderId="16" xfId="0" applyNumberFormat="1" applyFont="1" applyFill="1" applyBorder="1" applyAlignment="1" applyProtection="1">
      <alignment horizontal="center" vertical="center" shrinkToFit="1"/>
      <protection locked="0"/>
    </xf>
    <xf numFmtId="180" fontId="5" fillId="2" borderId="17" xfId="0" applyNumberFormat="1" applyFont="1" applyFill="1" applyBorder="1" applyAlignment="1" applyProtection="1">
      <alignment horizontal="center" vertical="center" shrinkToFit="1"/>
      <protection locked="0"/>
    </xf>
    <xf numFmtId="176" fontId="5" fillId="3" borderId="2" xfId="0" applyNumberFormat="1" applyFont="1" applyFill="1" applyBorder="1" applyAlignment="1" applyProtection="1">
      <alignment vertical="center"/>
      <protection locked="0"/>
    </xf>
    <xf numFmtId="179" fontId="5" fillId="2" borderId="18" xfId="0" applyNumberFormat="1" applyFont="1" applyFill="1" applyBorder="1" applyAlignment="1" applyProtection="1">
      <alignment horizontal="center" vertical="center"/>
      <protection locked="0"/>
    </xf>
    <xf numFmtId="180" fontId="5" fillId="2" borderId="19" xfId="0" applyNumberFormat="1" applyFont="1" applyFill="1" applyBorder="1" applyAlignment="1" applyProtection="1">
      <alignment horizontal="center" vertical="center" shrinkToFit="1"/>
      <protection locked="0"/>
    </xf>
    <xf numFmtId="180" fontId="5" fillId="4" borderId="2" xfId="0" applyNumberFormat="1" applyFont="1" applyFill="1" applyBorder="1" applyAlignment="1" applyProtection="1">
      <alignment vertical="center" wrapText="1"/>
      <protection locked="0"/>
    </xf>
    <xf numFmtId="181" fontId="13" fillId="3" borderId="2" xfId="0" applyNumberFormat="1" applyFont="1" applyFill="1" applyBorder="1" applyAlignment="1" applyProtection="1">
      <alignment horizontal="center" vertical="center"/>
      <protection locked="0"/>
    </xf>
    <xf numFmtId="182" fontId="13" fillId="3" borderId="2" xfId="0" applyNumberFormat="1" applyFont="1" applyFill="1" applyBorder="1" applyAlignment="1" applyProtection="1">
      <alignment horizontal="center" vertical="center"/>
      <protection locked="0"/>
    </xf>
    <xf numFmtId="0" fontId="5" fillId="0" borderId="0" xfId="0" applyFont="1" applyProtection="1">
      <alignment vertical="center"/>
    </xf>
    <xf numFmtId="0" fontId="5" fillId="0" borderId="20" xfId="0" applyFont="1" applyBorder="1" applyAlignment="1" applyProtection="1">
      <alignment horizontal="center" vertical="center" wrapText="1"/>
    </xf>
    <xf numFmtId="0" fontId="5" fillId="0" borderId="22" xfId="0" applyFont="1" applyBorder="1" applyAlignment="1" applyProtection="1">
      <alignment horizontal="center" vertical="center"/>
    </xf>
    <xf numFmtId="0" fontId="5" fillId="0" borderId="23" xfId="0" applyFont="1" applyBorder="1" applyProtection="1">
      <alignment vertical="center"/>
    </xf>
    <xf numFmtId="0" fontId="5" fillId="0" borderId="0" xfId="0" applyFont="1" applyBorder="1" applyProtection="1">
      <alignment vertical="center"/>
    </xf>
    <xf numFmtId="0" fontId="5" fillId="0" borderId="9" xfId="0" applyFont="1" applyBorder="1" applyProtection="1">
      <alignment vertical="center"/>
    </xf>
    <xf numFmtId="0" fontId="5" fillId="0" borderId="24" xfId="0" applyFont="1" applyBorder="1" applyProtection="1">
      <alignment vertical="center"/>
    </xf>
    <xf numFmtId="0" fontId="7" fillId="0" borderId="0" xfId="0" applyFont="1" applyBorder="1" applyProtection="1">
      <alignment vertical="center"/>
    </xf>
    <xf numFmtId="0" fontId="5" fillId="0" borderId="11" xfId="0" applyFont="1" applyBorder="1" applyProtection="1">
      <alignment vertical="center"/>
    </xf>
    <xf numFmtId="0" fontId="18" fillId="0" borderId="0" xfId="0" applyFont="1" applyBorder="1" applyProtection="1">
      <alignment vertical="center"/>
    </xf>
    <xf numFmtId="0" fontId="18" fillId="0" borderId="11" xfId="0" applyFont="1" applyBorder="1" applyAlignment="1" applyProtection="1">
      <alignment vertical="center" shrinkToFit="1"/>
    </xf>
    <xf numFmtId="0" fontId="5" fillId="0" borderId="0" xfId="0" applyFont="1" applyBorder="1" applyAlignment="1" applyProtection="1"/>
    <xf numFmtId="0" fontId="5" fillId="0" borderId="0" xfId="0" applyFont="1" applyBorder="1" applyAlignment="1" applyProtection="1">
      <alignment horizontal="right"/>
    </xf>
    <xf numFmtId="178" fontId="5" fillId="0" borderId="2" xfId="0" applyNumberFormat="1" applyFont="1" applyFill="1" applyBorder="1" applyAlignment="1" applyProtection="1">
      <alignment vertical="center"/>
    </xf>
    <xf numFmtId="0" fontId="18" fillId="0" borderId="0" xfId="0" applyFont="1" applyBorder="1" applyAlignment="1" applyProtection="1">
      <alignment horizontal="left" vertical="center"/>
    </xf>
    <xf numFmtId="176" fontId="5" fillId="0" borderId="0" xfId="0" applyNumberFormat="1" applyFont="1" applyBorder="1" applyProtection="1">
      <alignment vertical="center"/>
    </xf>
    <xf numFmtId="179" fontId="5" fillId="0" borderId="2" xfId="0" applyNumberFormat="1" applyFont="1" applyFill="1" applyBorder="1" applyAlignment="1" applyProtection="1">
      <alignment vertical="center"/>
    </xf>
    <xf numFmtId="0" fontId="5" fillId="0" borderId="0" xfId="0" applyFont="1" applyBorder="1" applyAlignment="1" applyProtection="1">
      <alignment vertical="top"/>
    </xf>
    <xf numFmtId="0" fontId="5" fillId="0" borderId="0" xfId="0" applyFont="1" applyBorder="1" applyAlignment="1" applyProtection="1">
      <alignment horizontal="right" vertical="top"/>
    </xf>
    <xf numFmtId="178" fontId="5" fillId="0" borderId="0" xfId="0" applyNumberFormat="1" applyFont="1" applyFill="1" applyBorder="1" applyAlignment="1" applyProtection="1">
      <alignment vertical="center"/>
    </xf>
    <xf numFmtId="0" fontId="15" fillId="0" borderId="0" xfId="0" applyFont="1" applyBorder="1" applyAlignment="1" applyProtection="1">
      <alignment horizontal="right"/>
    </xf>
    <xf numFmtId="178" fontId="5" fillId="0" borderId="25" xfId="0" applyNumberFormat="1" applyFont="1" applyBorder="1" applyAlignment="1" applyProtection="1">
      <alignment vertical="center"/>
    </xf>
    <xf numFmtId="178" fontId="13" fillId="0" borderId="25" xfId="0" applyNumberFormat="1" applyFont="1" applyBorder="1" applyAlignment="1" applyProtection="1">
      <alignment horizontal="center" vertical="center"/>
    </xf>
    <xf numFmtId="0" fontId="5" fillId="0" borderId="0" xfId="0" applyFont="1" applyBorder="1" applyAlignment="1" applyProtection="1">
      <alignment horizontal="right" vertical="center"/>
    </xf>
    <xf numFmtId="185" fontId="5" fillId="0" borderId="25" xfId="0" applyNumberFormat="1" applyFont="1" applyBorder="1" applyAlignment="1" applyProtection="1">
      <alignment horizontal="right" vertical="center"/>
    </xf>
    <xf numFmtId="0" fontId="5" fillId="0" borderId="11" xfId="0" applyFont="1" applyBorder="1" applyAlignment="1" applyProtection="1">
      <alignment vertical="center" shrinkToFit="1"/>
    </xf>
    <xf numFmtId="0" fontId="5" fillId="0" borderId="11" xfId="0" applyFont="1" applyBorder="1" applyAlignment="1" applyProtection="1">
      <alignment vertical="top" shrinkToFit="1"/>
    </xf>
    <xf numFmtId="0" fontId="15" fillId="0" borderId="0" xfId="0" applyFont="1" applyBorder="1" applyProtection="1">
      <alignment vertical="center"/>
    </xf>
    <xf numFmtId="178" fontId="5" fillId="0" borderId="2" xfId="0" applyNumberFormat="1" applyFont="1" applyBorder="1" applyAlignment="1" applyProtection="1">
      <alignment vertical="center"/>
    </xf>
    <xf numFmtId="0" fontId="5" fillId="0" borderId="0" xfId="0" applyFont="1" applyBorder="1" applyAlignment="1" applyProtection="1">
      <alignment horizontal="left" vertical="center"/>
    </xf>
    <xf numFmtId="0" fontId="10" fillId="0" borderId="11" xfId="0" applyFont="1" applyBorder="1" applyAlignment="1" applyProtection="1">
      <alignment vertical="center" shrinkToFit="1"/>
    </xf>
    <xf numFmtId="177" fontId="15" fillId="0" borderId="0" xfId="0" applyNumberFormat="1" applyFont="1" applyBorder="1" applyAlignment="1" applyProtection="1">
      <alignment horizontal="right" vertical="center"/>
    </xf>
    <xf numFmtId="182" fontId="5" fillId="0" borderId="0" xfId="0" applyNumberFormat="1" applyFont="1" applyFill="1" applyBorder="1" applyProtection="1">
      <alignment vertical="center"/>
    </xf>
    <xf numFmtId="0" fontId="15" fillId="0" borderId="0" xfId="0" applyFont="1" applyBorder="1" applyAlignment="1" applyProtection="1">
      <alignment horizontal="right" vertical="center"/>
    </xf>
    <xf numFmtId="178" fontId="13" fillId="0" borderId="25" xfId="0" applyNumberFormat="1" applyFont="1" applyFill="1" applyBorder="1" applyAlignment="1" applyProtection="1">
      <alignment horizontal="center" vertical="center"/>
    </xf>
    <xf numFmtId="178" fontId="5" fillId="0" borderId="0" xfId="0" applyNumberFormat="1" applyFont="1" applyBorder="1" applyProtection="1">
      <alignment vertical="center"/>
    </xf>
    <xf numFmtId="0" fontId="5" fillId="0" borderId="0" xfId="0" applyFont="1" applyBorder="1" applyAlignment="1" applyProtection="1">
      <alignment horizontal="left" vertical="top" wrapText="1"/>
    </xf>
    <xf numFmtId="0" fontId="5" fillId="0" borderId="11" xfId="0" applyFont="1" applyBorder="1" applyAlignment="1" applyProtection="1">
      <alignment horizontal="left" vertical="top" shrinkToFit="1"/>
    </xf>
    <xf numFmtId="176" fontId="5" fillId="0" borderId="0" xfId="0" applyNumberFormat="1" applyFont="1" applyFill="1" applyBorder="1" applyAlignment="1" applyProtection="1">
      <alignment vertical="center" wrapText="1"/>
    </xf>
    <xf numFmtId="0" fontId="0" fillId="0" borderId="24" xfId="0" applyBorder="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horizontal="center" vertical="center" shrinkToFit="1"/>
    </xf>
    <xf numFmtId="178" fontId="5" fillId="0" borderId="2" xfId="0" applyNumberFormat="1" applyFont="1" applyBorder="1" applyAlignment="1" applyProtection="1">
      <alignment horizontal="right" vertical="center"/>
    </xf>
    <xf numFmtId="0" fontId="17" fillId="0" borderId="0" xfId="0" applyFont="1" applyBorder="1" applyAlignment="1" applyProtection="1">
      <alignment horizontal="right"/>
    </xf>
    <xf numFmtId="0" fontId="5" fillId="0" borderId="0" xfId="0" applyFont="1" applyBorder="1" applyAlignment="1" applyProtection="1">
      <alignment horizontal="left" vertical="center" shrinkToFit="1"/>
    </xf>
    <xf numFmtId="0" fontId="7" fillId="0" borderId="0" xfId="0" applyFont="1" applyBorder="1" applyAlignment="1" applyProtection="1">
      <alignment vertical="center"/>
    </xf>
    <xf numFmtId="179" fontId="13" fillId="0" borderId="25" xfId="0" applyNumberFormat="1"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5" fillId="0" borderId="26" xfId="0" applyFont="1" applyBorder="1" applyProtection="1">
      <alignment vertical="center"/>
    </xf>
    <xf numFmtId="0" fontId="5" fillId="0" borderId="13" xfId="0" applyFont="1" applyBorder="1" applyProtection="1">
      <alignment vertical="center"/>
    </xf>
    <xf numFmtId="0" fontId="5" fillId="0" borderId="14" xfId="0" applyFont="1" applyBorder="1" applyProtection="1">
      <alignment vertical="center"/>
    </xf>
    <xf numFmtId="0" fontId="4"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0" fillId="0" borderId="0" xfId="0" applyBorder="1" applyAlignment="1" applyProtection="1">
      <alignment horizontal="center" vertical="center"/>
    </xf>
    <xf numFmtId="178" fontId="5" fillId="0" borderId="0" xfId="0" applyNumberFormat="1" applyFont="1" applyBorder="1" applyAlignment="1" applyProtection="1">
      <alignment vertical="center"/>
    </xf>
    <xf numFmtId="0" fontId="8" fillId="0" borderId="0" xfId="0" applyFont="1" applyBorder="1" applyAlignment="1" applyProtection="1">
      <alignment vertical="center"/>
    </xf>
    <xf numFmtId="178" fontId="5" fillId="0" borderId="0" xfId="0" applyNumberFormat="1" applyFont="1" applyBorder="1" applyAlignment="1" applyProtection="1">
      <alignment horizontal="right" vertical="center"/>
    </xf>
    <xf numFmtId="176" fontId="5" fillId="0" borderId="0" xfId="0" applyNumberFormat="1" applyFont="1" applyBorder="1" applyAlignment="1" applyProtection="1">
      <alignment vertical="center"/>
    </xf>
    <xf numFmtId="180" fontId="5" fillId="0" borderId="0" xfId="0" applyNumberFormat="1" applyFont="1" applyBorder="1" applyAlignment="1" applyProtection="1">
      <alignment vertical="center"/>
    </xf>
    <xf numFmtId="179" fontId="5" fillId="0" borderId="0" xfId="0" applyNumberFormat="1" applyFont="1" applyBorder="1" applyAlignment="1" applyProtection="1">
      <alignment vertical="center"/>
    </xf>
    <xf numFmtId="183" fontId="5" fillId="2" borderId="27" xfId="0" applyNumberFormat="1" applyFont="1" applyFill="1" applyBorder="1" applyAlignment="1" applyProtection="1">
      <alignment vertical="center"/>
      <protection locked="0"/>
    </xf>
    <xf numFmtId="183" fontId="5" fillId="2" borderId="5" xfId="0" applyNumberFormat="1" applyFont="1" applyFill="1" applyBorder="1" applyAlignment="1" applyProtection="1">
      <alignment vertical="center"/>
      <protection locked="0"/>
    </xf>
    <xf numFmtId="178" fontId="5" fillId="3" borderId="2" xfId="0" applyNumberFormat="1" applyFont="1" applyFill="1" applyBorder="1" applyAlignment="1" applyProtection="1">
      <alignment vertical="center" wrapText="1"/>
      <protection locked="0"/>
    </xf>
    <xf numFmtId="176" fontId="5" fillId="3" borderId="2" xfId="0" applyNumberFormat="1" applyFont="1" applyFill="1" applyBorder="1" applyAlignment="1" applyProtection="1">
      <alignment vertical="center" wrapText="1"/>
      <protection locked="0"/>
    </xf>
    <xf numFmtId="181" fontId="5" fillId="0" borderId="0" xfId="0" applyNumberFormat="1" applyFont="1" applyBorder="1" applyAlignment="1" applyProtection="1">
      <alignment horizontal="right" vertical="center"/>
      <protection locked="0"/>
    </xf>
    <xf numFmtId="0" fontId="13" fillId="0" borderId="0" xfId="0" applyFont="1" applyBorder="1" applyAlignment="1" applyProtection="1">
      <alignment vertical="center" shrinkToFit="1"/>
    </xf>
    <xf numFmtId="0" fontId="5" fillId="0" borderId="18" xfId="0" applyFont="1" applyBorder="1" applyAlignment="1" applyProtection="1">
      <alignment horizontal="center" vertical="center"/>
    </xf>
    <xf numFmtId="0" fontId="5" fillId="0" borderId="18" xfId="0" applyFont="1" applyBorder="1" applyAlignment="1" applyProtection="1">
      <alignment horizontal="center" vertical="center" shrinkToFit="1"/>
    </xf>
    <xf numFmtId="0" fontId="0" fillId="0" borderId="0" xfId="0" applyBorder="1" applyAlignment="1" applyProtection="1">
      <alignment horizontal="centerContinuous" vertical="center"/>
    </xf>
    <xf numFmtId="0" fontId="0" fillId="0" borderId="0" xfId="0" applyAlignment="1" applyProtection="1">
      <alignment horizontal="center" vertical="center"/>
    </xf>
    <xf numFmtId="0" fontId="5" fillId="0" borderId="28" xfId="0" applyFont="1" applyBorder="1" applyAlignment="1" applyProtection="1">
      <alignment horizontal="center" vertical="center"/>
    </xf>
    <xf numFmtId="0" fontId="5" fillId="0" borderId="0" xfId="0" applyFont="1" applyAlignment="1" applyProtection="1">
      <alignment horizontal="center" vertical="center"/>
    </xf>
    <xf numFmtId="179" fontId="5" fillId="0" borderId="0" xfId="0" applyNumberFormat="1" applyFont="1" applyBorder="1" applyAlignment="1" applyProtection="1">
      <alignment horizontal="center" vertical="center"/>
    </xf>
    <xf numFmtId="0" fontId="8" fillId="0" borderId="0" xfId="0" applyFont="1" applyBorder="1" applyProtection="1">
      <alignment vertical="center"/>
    </xf>
    <xf numFmtId="0" fontId="0" fillId="0" borderId="26" xfId="0" applyBorder="1" applyProtection="1">
      <alignment vertical="center"/>
    </xf>
    <xf numFmtId="0" fontId="0" fillId="0" borderId="13" xfId="0" applyBorder="1" applyProtection="1">
      <alignment vertical="center"/>
    </xf>
    <xf numFmtId="0" fontId="0" fillId="0" borderId="23" xfId="0" applyBorder="1" applyProtection="1">
      <alignment vertical="center"/>
    </xf>
    <xf numFmtId="0" fontId="5" fillId="0" borderId="22" xfId="0" applyFont="1" applyBorder="1" applyProtection="1">
      <alignment vertical="center"/>
    </xf>
    <xf numFmtId="0" fontId="5" fillId="0" borderId="29" xfId="0" applyFont="1" applyBorder="1" applyAlignment="1" applyProtection="1">
      <alignment horizontal="center" vertical="center"/>
    </xf>
    <xf numFmtId="0" fontId="5" fillId="0" borderId="0" xfId="0" applyFont="1" applyFill="1" applyBorder="1" applyProtection="1">
      <alignment vertical="center"/>
    </xf>
    <xf numFmtId="0" fontId="5" fillId="0" borderId="11" xfId="0" applyFont="1" applyFill="1" applyBorder="1" applyProtection="1">
      <alignment vertical="center"/>
    </xf>
    <xf numFmtId="0" fontId="0" fillId="0" borderId="24" xfId="0" applyFill="1" applyBorder="1" applyProtection="1">
      <alignment vertical="center"/>
    </xf>
    <xf numFmtId="0" fontId="0" fillId="0" borderId="0" xfId="0" applyFill="1" applyBorder="1" applyProtection="1">
      <alignment vertical="center"/>
    </xf>
    <xf numFmtId="0" fontId="5" fillId="0" borderId="24"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24" xfId="0" applyFont="1" applyFill="1" applyBorder="1" applyProtection="1">
      <alignment vertical="center"/>
    </xf>
    <xf numFmtId="0" fontId="5" fillId="0" borderId="26" xfId="0" applyFont="1" applyFill="1" applyBorder="1" applyProtection="1">
      <alignment vertical="center"/>
    </xf>
    <xf numFmtId="0" fontId="5" fillId="0" borderId="13" xfId="0" applyFont="1" applyFill="1" applyBorder="1" applyProtection="1">
      <alignment vertical="center"/>
    </xf>
    <xf numFmtId="0" fontId="5" fillId="0" borderId="14" xfId="0" applyFont="1" applyFill="1" applyBorder="1" applyProtection="1">
      <alignment vertical="center"/>
    </xf>
    <xf numFmtId="179" fontId="5" fillId="2" borderId="30" xfId="0" applyNumberFormat="1" applyFont="1" applyFill="1" applyBorder="1" applyAlignment="1" applyProtection="1">
      <alignment horizontal="center" vertical="center"/>
      <protection locked="0"/>
    </xf>
    <xf numFmtId="0" fontId="5" fillId="0" borderId="0" xfId="0" applyFont="1" applyAlignment="1" applyProtection="1">
      <alignment vertical="center"/>
    </xf>
    <xf numFmtId="0" fontId="5" fillId="0" borderId="31" xfId="0" applyFont="1" applyBorder="1" applyAlignment="1" applyProtection="1">
      <alignment horizontal="center" vertical="center"/>
    </xf>
    <xf numFmtId="179" fontId="5" fillId="2" borderId="16"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shrinkToFit="1"/>
    </xf>
    <xf numFmtId="0" fontId="0" fillId="5" borderId="24" xfId="0" applyFill="1" applyBorder="1" applyProtection="1">
      <alignment vertical="center"/>
    </xf>
    <xf numFmtId="0" fontId="5" fillId="5" borderId="0" xfId="0" applyFont="1" applyFill="1" applyBorder="1" applyProtection="1">
      <alignment vertical="center"/>
    </xf>
    <xf numFmtId="0" fontId="0" fillId="5" borderId="0" xfId="0" applyFill="1" applyBorder="1" applyProtection="1">
      <alignment vertical="center"/>
    </xf>
    <xf numFmtId="0" fontId="8" fillId="5" borderId="0" xfId="0" applyFont="1" applyFill="1" applyBorder="1" applyProtection="1">
      <alignment vertical="center"/>
    </xf>
    <xf numFmtId="0" fontId="5" fillId="5" borderId="11" xfId="0" applyFont="1" applyFill="1" applyBorder="1" applyProtection="1">
      <alignment vertical="center"/>
    </xf>
    <xf numFmtId="0" fontId="5" fillId="5" borderId="0" xfId="0" applyFont="1" applyFill="1" applyBorder="1" applyAlignment="1" applyProtection="1">
      <alignment horizontal="left" vertical="center"/>
    </xf>
    <xf numFmtId="0" fontId="5" fillId="5" borderId="0" xfId="0" applyFont="1" applyFill="1" applyBorder="1" applyAlignment="1" applyProtection="1">
      <alignment horizontal="center" vertical="center"/>
    </xf>
    <xf numFmtId="0" fontId="5" fillId="5" borderId="32" xfId="0" applyFont="1" applyFill="1" applyBorder="1" applyAlignment="1" applyProtection="1">
      <alignment horizontal="center" vertical="center"/>
    </xf>
    <xf numFmtId="0" fontId="5" fillId="5" borderId="33" xfId="0" applyFont="1" applyFill="1" applyBorder="1" applyProtection="1">
      <alignment vertical="center"/>
    </xf>
    <xf numFmtId="0" fontId="12" fillId="5" borderId="32" xfId="0" applyFont="1" applyFill="1" applyBorder="1" applyAlignment="1" applyProtection="1">
      <alignment horizontal="center" vertical="center"/>
    </xf>
    <xf numFmtId="0" fontId="5" fillId="5" borderId="32" xfId="0" applyFont="1" applyFill="1" applyBorder="1" applyAlignment="1" applyProtection="1">
      <alignment horizontal="center" vertical="center" shrinkToFit="1"/>
    </xf>
    <xf numFmtId="0" fontId="5" fillId="5" borderId="34" xfId="0" applyFont="1" applyFill="1" applyBorder="1" applyAlignment="1" applyProtection="1">
      <alignment horizontal="center" vertical="center"/>
    </xf>
    <xf numFmtId="0" fontId="5" fillId="5" borderId="35" xfId="0" applyFont="1" applyFill="1" applyBorder="1" applyAlignment="1" applyProtection="1">
      <alignment horizontal="center" vertical="center"/>
    </xf>
    <xf numFmtId="0" fontId="5" fillId="2" borderId="36" xfId="0" applyFont="1" applyFill="1" applyBorder="1" applyAlignment="1" applyProtection="1">
      <alignment horizontal="right" vertical="center"/>
      <protection locked="0"/>
    </xf>
    <xf numFmtId="0" fontId="5" fillId="0" borderId="7" xfId="0" applyFont="1" applyBorder="1" applyAlignment="1" applyProtection="1">
      <alignment horizontal="left" vertical="center" shrinkToFit="1"/>
    </xf>
    <xf numFmtId="0" fontId="5" fillId="2" borderId="7" xfId="0" applyFont="1" applyFill="1" applyBorder="1" applyAlignment="1" applyProtection="1">
      <alignment horizontal="right" vertical="center" shrinkToFit="1"/>
      <protection locked="0"/>
    </xf>
    <xf numFmtId="0" fontId="5" fillId="0" borderId="37" xfId="0" applyFont="1" applyBorder="1" applyAlignment="1" applyProtection="1">
      <alignment horizontal="left" vertical="center" shrinkToFit="1"/>
    </xf>
    <xf numFmtId="0" fontId="5" fillId="0" borderId="6" xfId="0" applyFont="1" applyBorder="1" applyAlignment="1" applyProtection="1">
      <alignment horizontal="center" vertical="center"/>
    </xf>
    <xf numFmtId="0" fontId="5" fillId="0" borderId="38" xfId="0" applyFont="1" applyFill="1" applyBorder="1" applyAlignment="1" applyProtection="1">
      <alignment horizontal="center" vertical="center"/>
    </xf>
    <xf numFmtId="178" fontId="6" fillId="3" borderId="2" xfId="0" applyNumberFormat="1" applyFont="1" applyFill="1" applyBorder="1" applyAlignment="1" applyProtection="1">
      <alignment horizontal="right" vertical="center"/>
      <protection locked="0"/>
    </xf>
    <xf numFmtId="178" fontId="6" fillId="2" borderId="2" xfId="0" applyNumberFormat="1" applyFont="1" applyFill="1" applyBorder="1" applyAlignment="1" applyProtection="1">
      <alignment horizontal="right" vertical="center"/>
      <protection locked="0"/>
    </xf>
    <xf numFmtId="178" fontId="13" fillId="0" borderId="0" xfId="0" applyNumberFormat="1" applyFont="1" applyFill="1" applyBorder="1" applyAlignment="1" applyProtection="1">
      <alignment horizontal="center" vertical="center"/>
    </xf>
    <xf numFmtId="0" fontId="8" fillId="0" borderId="11" xfId="0" applyFont="1" applyBorder="1" applyAlignment="1" applyProtection="1">
      <alignment vertical="center" shrinkToFit="1"/>
    </xf>
    <xf numFmtId="0" fontId="10" fillId="0" borderId="11" xfId="0" applyFont="1" applyBorder="1" applyAlignment="1" applyProtection="1">
      <alignment horizontal="left" vertical="top" shrinkToFit="1"/>
    </xf>
    <xf numFmtId="179" fontId="5" fillId="2" borderId="39" xfId="0" applyNumberFormat="1" applyFont="1" applyFill="1" applyBorder="1" applyAlignment="1" applyProtection="1">
      <alignment horizontal="center" vertical="center"/>
      <protection locked="0"/>
    </xf>
    <xf numFmtId="179" fontId="5" fillId="2" borderId="17" xfId="0" applyNumberFormat="1" applyFont="1" applyFill="1" applyBorder="1" applyAlignment="1" applyProtection="1">
      <alignment horizontal="center" vertical="center"/>
      <protection locked="0"/>
    </xf>
    <xf numFmtId="179" fontId="5" fillId="2" borderId="40" xfId="0" applyNumberFormat="1" applyFont="1" applyFill="1" applyBorder="1" applyAlignment="1" applyProtection="1">
      <alignment horizontal="center" vertical="center"/>
      <protection locked="0"/>
    </xf>
    <xf numFmtId="179" fontId="5" fillId="2" borderId="41" xfId="0" applyNumberFormat="1" applyFont="1" applyFill="1" applyBorder="1" applyAlignment="1" applyProtection="1">
      <alignment horizontal="center" vertical="center"/>
      <protection locked="0"/>
    </xf>
    <xf numFmtId="179" fontId="5" fillId="2" borderId="42" xfId="0" applyNumberFormat="1" applyFont="1" applyFill="1" applyBorder="1" applyAlignment="1" applyProtection="1">
      <alignment horizontal="center" vertical="center"/>
      <protection locked="0"/>
    </xf>
    <xf numFmtId="179" fontId="5" fillId="2" borderId="43" xfId="0" applyNumberFormat="1" applyFont="1" applyFill="1" applyBorder="1" applyAlignment="1" applyProtection="1">
      <alignment horizontal="center" vertical="center"/>
      <protection locked="0"/>
    </xf>
    <xf numFmtId="179" fontId="5" fillId="2" borderId="27" xfId="0" applyNumberFormat="1" applyFont="1" applyFill="1" applyBorder="1" applyAlignment="1" applyProtection="1">
      <alignment horizontal="center" vertical="center"/>
      <protection locked="0"/>
    </xf>
    <xf numFmtId="179" fontId="5" fillId="2" borderId="44" xfId="0" applyNumberFormat="1" applyFont="1" applyFill="1" applyBorder="1" applyAlignment="1" applyProtection="1">
      <alignment horizontal="center" vertical="center"/>
      <protection locked="0"/>
    </xf>
    <xf numFmtId="0" fontId="34" fillId="0" borderId="24" xfId="0" applyFont="1" applyBorder="1" applyProtection="1">
      <alignment vertical="center"/>
    </xf>
    <xf numFmtId="0" fontId="5" fillId="0" borderId="24" xfId="0" applyFont="1" applyBorder="1" applyAlignment="1" applyProtection="1">
      <alignment horizontal="left" vertical="center"/>
    </xf>
    <xf numFmtId="0" fontId="15" fillId="0" borderId="0" xfId="0" applyFont="1" applyBorder="1" applyAlignment="1" applyProtection="1">
      <alignment horizontal="right" vertical="top"/>
    </xf>
    <xf numFmtId="0" fontId="0" fillId="0" borderId="11" xfId="0" applyBorder="1" applyProtection="1">
      <alignment vertical="center"/>
    </xf>
    <xf numFmtId="176" fontId="5" fillId="0" borderId="25" xfId="0" applyNumberFormat="1" applyFont="1" applyBorder="1" applyAlignment="1" applyProtection="1">
      <alignment vertical="center"/>
    </xf>
    <xf numFmtId="176" fontId="18" fillId="0" borderId="0" xfId="0" applyNumberFormat="1" applyFont="1" applyBorder="1" applyAlignment="1" applyProtection="1">
      <alignment horizontal="center" vertical="center"/>
    </xf>
    <xf numFmtId="176" fontId="13" fillId="0" borderId="25" xfId="0" applyNumberFormat="1" applyFont="1" applyBorder="1" applyAlignment="1" applyProtection="1">
      <alignment horizontal="center" vertical="center"/>
    </xf>
    <xf numFmtId="0" fontId="18" fillId="0" borderId="11" xfId="0" applyFont="1" applyBorder="1" applyAlignment="1" applyProtection="1">
      <alignment horizontal="center" vertical="center" shrinkToFit="1"/>
    </xf>
    <xf numFmtId="185" fontId="5" fillId="0" borderId="0" xfId="0" applyNumberFormat="1" applyFont="1" applyBorder="1" applyAlignment="1" applyProtection="1">
      <alignment horizontal="right" vertical="center"/>
    </xf>
    <xf numFmtId="0" fontId="5" fillId="0" borderId="0" xfId="0" applyFont="1" applyFill="1" applyBorder="1" applyAlignment="1" applyProtection="1">
      <alignment horizontal="right"/>
    </xf>
    <xf numFmtId="0" fontId="18" fillId="0" borderId="0" xfId="0" applyFont="1" applyFill="1" applyBorder="1" applyAlignment="1" applyProtection="1">
      <alignment horizontal="left" vertical="center"/>
    </xf>
    <xf numFmtId="0" fontId="0" fillId="0" borderId="0" xfId="0" applyBorder="1" applyAlignment="1" applyProtection="1"/>
    <xf numFmtId="0" fontId="0" fillId="0" borderId="14" xfId="0" applyBorder="1" applyProtection="1">
      <alignment vertical="center"/>
    </xf>
    <xf numFmtId="49" fontId="5" fillId="0" borderId="0" xfId="0" applyNumberFormat="1" applyFont="1" applyFill="1" applyBorder="1" applyAlignment="1" applyProtection="1">
      <alignment horizontal="center" vertical="center" shrinkToFit="1"/>
    </xf>
    <xf numFmtId="177" fontId="20" fillId="0" borderId="0" xfId="0" applyNumberFormat="1" applyFont="1" applyBorder="1" applyAlignment="1" applyProtection="1">
      <alignment horizontal="right" vertical="center"/>
    </xf>
    <xf numFmtId="0" fontId="10" fillId="0" borderId="0" xfId="0" applyFont="1" applyBorder="1" applyProtection="1">
      <alignment vertical="center"/>
    </xf>
    <xf numFmtId="177" fontId="20" fillId="0" borderId="0" xfId="0" applyNumberFormat="1" applyFont="1" applyFill="1" applyBorder="1" applyAlignment="1" applyProtection="1">
      <alignment horizontal="right" vertical="center"/>
    </xf>
    <xf numFmtId="181" fontId="13" fillId="0" borderId="7" xfId="0" applyNumberFormat="1" applyFont="1" applyFill="1" applyBorder="1" applyAlignment="1" applyProtection="1">
      <alignment horizontal="center" vertical="center"/>
    </xf>
    <xf numFmtId="0" fontId="10" fillId="0" borderId="0" xfId="0" applyFont="1" applyBorder="1" applyAlignment="1" applyProtection="1">
      <alignment vertical="center"/>
    </xf>
    <xf numFmtId="179" fontId="5" fillId="0" borderId="0" xfId="0" applyNumberFormat="1"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5" borderId="33" xfId="0" applyFont="1" applyFill="1" applyBorder="1" applyAlignment="1" applyProtection="1">
      <alignment horizontal="center" vertical="center"/>
    </xf>
    <xf numFmtId="0" fontId="0" fillId="0" borderId="0" xfId="0" applyFont="1" applyBorder="1" applyProtection="1">
      <alignment vertical="center"/>
    </xf>
    <xf numFmtId="191" fontId="5" fillId="0" borderId="0" xfId="1" applyNumberFormat="1" applyFont="1" applyBorder="1" applyAlignment="1" applyProtection="1">
      <alignment horizontal="center" vertical="center"/>
    </xf>
    <xf numFmtId="189" fontId="5" fillId="0" borderId="0" xfId="1" applyNumberFormat="1" applyFont="1" applyBorder="1" applyAlignment="1" applyProtection="1">
      <alignment horizontal="left" vertical="center"/>
    </xf>
    <xf numFmtId="38" fontId="5" fillId="0" borderId="0" xfId="2" applyFont="1" applyBorder="1" applyAlignment="1" applyProtection="1">
      <alignment horizontal="right" vertical="center" wrapText="1"/>
    </xf>
    <xf numFmtId="188" fontId="5" fillId="0" borderId="0" xfId="1" applyNumberFormat="1" applyFont="1" applyBorder="1" applyAlignment="1" applyProtection="1">
      <alignment horizontal="right" vertical="center"/>
    </xf>
    <xf numFmtId="38" fontId="5" fillId="0" borderId="0" xfId="2" applyFont="1" applyBorder="1" applyAlignment="1" applyProtection="1">
      <alignment vertical="center" wrapText="1"/>
    </xf>
    <xf numFmtId="0" fontId="18" fillId="0" borderId="0" xfId="0" applyFont="1" applyBorder="1" applyAlignment="1" applyProtection="1">
      <alignment vertical="center" shrinkToFit="1"/>
    </xf>
    <xf numFmtId="0" fontId="18" fillId="0" borderId="0" xfId="0" applyFont="1" applyBorder="1" applyAlignment="1" applyProtection="1">
      <alignment horizontal="left" vertical="center" shrinkToFit="1"/>
    </xf>
    <xf numFmtId="0" fontId="5" fillId="0" borderId="0" xfId="0" applyFont="1" applyFill="1" applyBorder="1" applyAlignment="1" applyProtection="1">
      <alignment vertical="center"/>
    </xf>
    <xf numFmtId="185" fontId="5" fillId="0" borderId="0" xfId="1" applyNumberFormat="1" applyFont="1" applyBorder="1" applyAlignment="1" applyProtection="1">
      <alignment horizontal="right"/>
    </xf>
    <xf numFmtId="0" fontId="31" fillId="0" borderId="11" xfId="0" applyFont="1" applyBorder="1" applyAlignment="1" applyProtection="1">
      <alignment vertical="center" shrinkToFit="1"/>
    </xf>
    <xf numFmtId="186" fontId="13" fillId="0" borderId="0" xfId="1" applyNumberFormat="1" applyFont="1" applyBorder="1" applyAlignment="1" applyProtection="1">
      <alignment horizontal="center" vertical="center"/>
    </xf>
    <xf numFmtId="38" fontId="18" fillId="0" borderId="24" xfId="2" applyFont="1" applyBorder="1" applyAlignment="1" applyProtection="1">
      <alignment vertical="center" shrinkToFit="1"/>
    </xf>
    <xf numFmtId="0" fontId="5" fillId="0" borderId="8" xfId="0" applyFont="1" applyBorder="1" applyAlignment="1" applyProtection="1">
      <alignment vertical="top" wrapText="1"/>
    </xf>
    <xf numFmtId="0" fontId="5" fillId="0" borderId="0" xfId="0" applyFont="1" applyBorder="1" applyAlignment="1" applyProtection="1">
      <alignment vertical="top" wrapText="1"/>
    </xf>
    <xf numFmtId="186" fontId="5" fillId="0" borderId="25" xfId="1" applyNumberFormat="1" applyFont="1" applyBorder="1" applyAlignment="1" applyProtection="1">
      <alignment horizontal="center" vertical="center"/>
    </xf>
    <xf numFmtId="0" fontId="5" fillId="0" borderId="45"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38" fontId="18" fillId="0" borderId="0" xfId="2" applyFont="1" applyBorder="1" applyAlignment="1" applyProtection="1">
      <alignment vertical="center" shrinkToFit="1"/>
    </xf>
    <xf numFmtId="186" fontId="5" fillId="0" borderId="0" xfId="1" applyNumberFormat="1" applyFont="1" applyBorder="1" applyAlignment="1" applyProtection="1">
      <alignment horizontal="center" vertical="center"/>
    </xf>
    <xf numFmtId="190" fontId="18" fillId="5" borderId="46" xfId="0" applyNumberFormat="1" applyFont="1" applyFill="1" applyBorder="1" applyAlignment="1" applyProtection="1">
      <alignment horizontal="right" vertical="top" wrapText="1"/>
    </xf>
    <xf numFmtId="187" fontId="18" fillId="5" borderId="47" xfId="0" applyNumberFormat="1" applyFont="1" applyFill="1" applyBorder="1" applyAlignment="1" applyProtection="1">
      <alignment horizontal="left" vertical="top" wrapText="1"/>
    </xf>
    <xf numFmtId="0" fontId="5" fillId="5" borderId="36" xfId="0" applyFont="1" applyFill="1" applyBorder="1" applyAlignment="1" applyProtection="1">
      <alignment vertical="center" wrapText="1"/>
    </xf>
    <xf numFmtId="0" fontId="5" fillId="5" borderId="48" xfId="0" applyFont="1" applyFill="1" applyBorder="1" applyAlignment="1" applyProtection="1">
      <alignment vertical="center" wrapText="1"/>
    </xf>
    <xf numFmtId="0" fontId="5" fillId="5" borderId="49" xfId="0" applyFont="1" applyFill="1" applyBorder="1" applyAlignment="1" applyProtection="1">
      <alignment vertical="center" wrapText="1"/>
    </xf>
    <xf numFmtId="0" fontId="5" fillId="5" borderId="47" xfId="0" applyFont="1" applyFill="1" applyBorder="1" applyAlignment="1" applyProtection="1">
      <alignment vertical="center" wrapText="1"/>
    </xf>
    <xf numFmtId="179" fontId="5" fillId="4" borderId="18" xfId="0" applyNumberFormat="1" applyFont="1" applyFill="1" applyBorder="1" applyAlignment="1" applyProtection="1">
      <alignment horizontal="center" vertical="center"/>
      <protection locked="0"/>
    </xf>
    <xf numFmtId="180" fontId="5" fillId="4" borderId="19" xfId="0" applyNumberFormat="1" applyFont="1" applyFill="1" applyBorder="1" applyAlignment="1" applyProtection="1">
      <alignment horizontal="center" vertical="center" shrinkToFit="1"/>
      <protection locked="0"/>
    </xf>
    <xf numFmtId="31" fontId="5" fillId="6" borderId="50" xfId="0" applyNumberFormat="1" applyFont="1" applyFill="1" applyBorder="1" applyAlignment="1" applyProtection="1">
      <alignment horizontal="center" vertical="center"/>
      <protection locked="0"/>
    </xf>
    <xf numFmtId="0" fontId="5" fillId="6" borderId="50" xfId="0" applyFont="1" applyFill="1" applyBorder="1" applyAlignment="1" applyProtection="1">
      <alignment horizontal="center" vertical="center"/>
      <protection locked="0"/>
    </xf>
    <xf numFmtId="0" fontId="5" fillId="6" borderId="32" xfId="0" applyFont="1" applyFill="1" applyBorder="1" applyAlignment="1" applyProtection="1">
      <alignment horizontal="center" vertical="center"/>
      <protection locked="0"/>
    </xf>
    <xf numFmtId="0" fontId="15" fillId="0" borderId="0" xfId="0" applyFont="1" applyBorder="1" applyAlignment="1" applyProtection="1">
      <alignment vertical="center"/>
    </xf>
    <xf numFmtId="0" fontId="37" fillId="0" borderId="0" xfId="0" applyFont="1" applyBorder="1" applyProtection="1">
      <alignment vertical="center"/>
    </xf>
    <xf numFmtId="0" fontId="15" fillId="0" borderId="0" xfId="0" applyFont="1" applyBorder="1" applyAlignment="1" applyProtection="1">
      <alignment horizontal="center" vertical="center"/>
    </xf>
    <xf numFmtId="0" fontId="0" fillId="0" borderId="0" xfId="0"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justify" vertical="justify" wrapText="1"/>
    </xf>
    <xf numFmtId="0" fontId="5" fillId="0" borderId="0" xfId="0" applyFont="1" applyBorder="1" applyAlignment="1" applyProtection="1">
      <alignment horizontal="left"/>
    </xf>
    <xf numFmtId="0" fontId="5" fillId="0" borderId="21" xfId="0" applyFont="1" applyBorder="1" applyAlignment="1" applyProtection="1">
      <alignment horizontal="center" vertical="center" shrinkToFit="1"/>
    </xf>
    <xf numFmtId="0" fontId="5" fillId="0" borderId="0" xfId="0" applyFont="1" applyBorder="1" applyAlignment="1" applyProtection="1">
      <alignment vertical="center"/>
    </xf>
    <xf numFmtId="49" fontId="35" fillId="0" borderId="0" xfId="2" applyNumberFormat="1" applyFont="1" applyBorder="1" applyAlignment="1" applyProtection="1">
      <alignment horizontal="left" vertical="center" wrapText="1"/>
    </xf>
    <xf numFmtId="0" fontId="10" fillId="0" borderId="13" xfId="0" applyFont="1" applyBorder="1" applyAlignment="1" applyProtection="1">
      <alignment horizontal="center" vertical="center"/>
      <protection locked="0"/>
    </xf>
    <xf numFmtId="178" fontId="5" fillId="4" borderId="2" xfId="0" applyNumberFormat="1" applyFont="1" applyFill="1" applyBorder="1" applyAlignment="1" applyProtection="1">
      <alignment horizontal="right" vertical="center"/>
      <protection locked="0"/>
    </xf>
    <xf numFmtId="178" fontId="7" fillId="4" borderId="2" xfId="0" applyNumberFormat="1" applyFont="1" applyFill="1" applyBorder="1" applyAlignment="1" applyProtection="1">
      <alignment horizontal="right" vertical="center"/>
      <protection locked="0"/>
    </xf>
    <xf numFmtId="0" fontId="5" fillId="0" borderId="51" xfId="0" applyFont="1" applyBorder="1" applyAlignment="1" applyProtection="1">
      <alignment vertical="center" wrapText="1"/>
    </xf>
    <xf numFmtId="0" fontId="0" fillId="0" borderId="36" xfId="0" applyBorder="1" applyAlignment="1" applyProtection="1">
      <alignment vertical="center" wrapText="1"/>
    </xf>
    <xf numFmtId="0" fontId="0" fillId="0" borderId="52" xfId="0" applyBorder="1" applyAlignment="1" applyProtection="1">
      <alignment vertical="center" wrapText="1"/>
    </xf>
    <xf numFmtId="0" fontId="0" fillId="0" borderId="46" xfId="0" applyBorder="1" applyAlignment="1" applyProtection="1">
      <alignment vertical="center" wrapText="1"/>
    </xf>
    <xf numFmtId="0" fontId="0" fillId="0" borderId="49" xfId="0" applyBorder="1" applyAlignment="1" applyProtection="1">
      <alignment vertical="center" wrapText="1"/>
    </xf>
    <xf numFmtId="0" fontId="0" fillId="0" borderId="53" xfId="0" applyBorder="1" applyAlignment="1" applyProtection="1">
      <alignment vertical="center" wrapText="1"/>
    </xf>
    <xf numFmtId="0" fontId="20" fillId="0" borderId="45" xfId="0" applyFont="1" applyBorder="1" applyAlignment="1" applyProtection="1">
      <alignment horizontal="center" vertical="center"/>
    </xf>
    <xf numFmtId="0" fontId="20" fillId="0" borderId="30" xfId="0" applyFont="1" applyBorder="1" applyAlignment="1" applyProtection="1">
      <alignment horizontal="center" vertical="center"/>
    </xf>
    <xf numFmtId="0" fontId="0" fillId="0" borderId="51" xfId="0" applyBorder="1" applyAlignment="1" applyProtection="1">
      <alignment horizontal="left" vertical="center"/>
    </xf>
    <xf numFmtId="0" fontId="0" fillId="0" borderId="36" xfId="0" applyBorder="1" applyAlignment="1" applyProtection="1">
      <alignment horizontal="left" vertical="center"/>
    </xf>
    <xf numFmtId="0" fontId="0" fillId="0" borderId="52" xfId="0" applyBorder="1" applyAlignment="1" applyProtection="1">
      <alignment horizontal="left" vertical="center"/>
    </xf>
    <xf numFmtId="0" fontId="0" fillId="0" borderId="10" xfId="0" applyBorder="1" applyAlignment="1" applyProtection="1">
      <alignment horizontal="left" vertical="center"/>
    </xf>
    <xf numFmtId="0" fontId="0" fillId="0" borderId="0" xfId="0" applyBorder="1" applyAlignment="1" applyProtection="1">
      <alignment horizontal="left" vertical="center"/>
    </xf>
    <xf numFmtId="0" fontId="0" fillId="0" borderId="54" xfId="0" applyBorder="1" applyAlignment="1" applyProtection="1">
      <alignment horizontal="left" vertical="center"/>
    </xf>
    <xf numFmtId="0" fontId="0" fillId="0" borderId="46" xfId="0" applyBorder="1" applyAlignment="1" applyProtection="1">
      <alignment horizontal="left" vertical="center"/>
    </xf>
    <xf numFmtId="0" fontId="0" fillId="0" borderId="49" xfId="0" applyBorder="1" applyAlignment="1" applyProtection="1">
      <alignment horizontal="left" vertical="center"/>
    </xf>
    <xf numFmtId="0" fontId="0" fillId="0" borderId="53" xfId="0" applyBorder="1" applyAlignment="1" applyProtection="1">
      <alignment horizontal="left" vertical="center"/>
    </xf>
    <xf numFmtId="0" fontId="36" fillId="0" borderId="2" xfId="0" applyFont="1" applyBorder="1" applyAlignment="1" applyProtection="1">
      <alignment horizontal="center" vertical="center" shrinkToFit="1"/>
    </xf>
    <xf numFmtId="0" fontId="36" fillId="0" borderId="16" xfId="0" applyFont="1" applyBorder="1" applyAlignment="1" applyProtection="1">
      <alignment horizontal="center" vertical="center" shrinkToFit="1"/>
    </xf>
    <xf numFmtId="0" fontId="18" fillId="5" borderId="46" xfId="0" applyFont="1" applyFill="1" applyBorder="1" applyAlignment="1" applyProtection="1">
      <alignment horizontal="center" vertical="center" shrinkToFit="1"/>
    </xf>
    <xf numFmtId="0" fontId="18" fillId="5" borderId="47" xfId="0" applyFont="1" applyFill="1" applyBorder="1" applyAlignment="1" applyProtection="1">
      <alignment horizontal="center" vertical="center" shrinkToFit="1"/>
    </xf>
    <xf numFmtId="178" fontId="7" fillId="0" borderId="45" xfId="0" applyNumberFormat="1" applyFont="1" applyBorder="1" applyAlignment="1" applyProtection="1">
      <alignment horizontal="center" vertical="center"/>
    </xf>
    <xf numFmtId="178" fontId="7" fillId="0" borderId="30" xfId="0" applyNumberFormat="1" applyFont="1" applyBorder="1" applyAlignment="1" applyProtection="1">
      <alignment horizontal="center" vertical="center"/>
    </xf>
    <xf numFmtId="0" fontId="5" fillId="0" borderId="45" xfId="0" applyFont="1" applyBorder="1" applyAlignment="1" applyProtection="1">
      <alignment horizontal="center" vertical="center" shrinkToFit="1"/>
    </xf>
    <xf numFmtId="0" fontId="5" fillId="0" borderId="30" xfId="0" applyFont="1" applyBorder="1" applyAlignment="1" applyProtection="1">
      <alignment horizontal="center" vertical="center" shrinkToFit="1"/>
    </xf>
    <xf numFmtId="0" fontId="18" fillId="5" borderId="51" xfId="0" applyFont="1" applyFill="1" applyBorder="1" applyAlignment="1" applyProtection="1">
      <alignment horizontal="center" vertical="center" shrinkToFit="1"/>
    </xf>
    <xf numFmtId="0" fontId="18" fillId="5" borderId="48" xfId="0" applyFont="1" applyFill="1" applyBorder="1" applyAlignment="1" applyProtection="1">
      <alignment horizontal="center" vertical="center" shrinkToFit="1"/>
    </xf>
    <xf numFmtId="0" fontId="0" fillId="5" borderId="34" xfId="0" applyFill="1" applyBorder="1" applyAlignment="1" applyProtection="1">
      <alignment horizontal="center" vertical="center" wrapText="1"/>
      <protection locked="0"/>
    </xf>
    <xf numFmtId="0" fontId="0" fillId="5" borderId="32" xfId="0" applyFill="1" applyBorder="1" applyAlignment="1" applyProtection="1">
      <alignment horizontal="center" vertical="center" wrapText="1"/>
      <protection locked="0"/>
    </xf>
    <xf numFmtId="0" fontId="0" fillId="5" borderId="35" xfId="0" applyFill="1" applyBorder="1" applyAlignment="1" applyProtection="1">
      <alignment horizontal="center" vertical="center" wrapText="1"/>
      <protection locked="0"/>
    </xf>
    <xf numFmtId="0" fontId="0" fillId="0" borderId="15"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55" xfId="0" applyFont="1" applyBorder="1" applyAlignment="1" applyProtection="1">
      <alignment horizontal="left" vertical="center" wrapText="1"/>
    </xf>
    <xf numFmtId="0" fontId="0" fillId="0" borderId="46" xfId="0" applyFont="1" applyBorder="1" applyAlignment="1" applyProtection="1">
      <alignment horizontal="left" vertical="center" wrapText="1"/>
    </xf>
    <xf numFmtId="0" fontId="0" fillId="0" borderId="49" xfId="0" applyFont="1" applyBorder="1" applyAlignment="1" applyProtection="1">
      <alignment horizontal="left" vertical="center" wrapText="1"/>
    </xf>
    <xf numFmtId="0" fontId="0" fillId="0" borderId="53" xfId="0" applyFont="1" applyBorder="1" applyAlignment="1" applyProtection="1">
      <alignment horizontal="left" vertical="center" wrapText="1"/>
    </xf>
    <xf numFmtId="0" fontId="18" fillId="5" borderId="15" xfId="0" applyFont="1" applyFill="1" applyBorder="1" applyAlignment="1" applyProtection="1">
      <alignment horizontal="center" wrapText="1"/>
    </xf>
    <xf numFmtId="0" fontId="18" fillId="5" borderId="9" xfId="0" applyFont="1" applyFill="1" applyBorder="1" applyAlignment="1" applyProtection="1">
      <alignment horizontal="center" wrapText="1"/>
    </xf>
    <xf numFmtId="0" fontId="0" fillId="0" borderId="1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46" xfId="0" applyFont="1" applyBorder="1" applyAlignment="1" applyProtection="1">
      <alignment horizontal="left" vertical="center" wrapText="1"/>
    </xf>
    <xf numFmtId="0" fontId="1" fillId="0" borderId="49" xfId="0" applyFont="1" applyBorder="1" applyAlignment="1" applyProtection="1">
      <alignment horizontal="left" vertical="center" wrapText="1"/>
    </xf>
    <xf numFmtId="0" fontId="13" fillId="2" borderId="56"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176" fontId="7" fillId="0" borderId="2" xfId="0" applyNumberFormat="1" applyFont="1" applyBorder="1" applyAlignment="1" applyProtection="1">
      <alignment horizontal="center" vertical="center"/>
    </xf>
    <xf numFmtId="0" fontId="5" fillId="0" borderId="59" xfId="0" applyFont="1" applyBorder="1" applyAlignment="1" applyProtection="1">
      <alignment horizontal="center" vertical="center" wrapText="1"/>
    </xf>
    <xf numFmtId="0" fontId="29" fillId="0" borderId="45"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5" xfId="0" applyFont="1" applyBorder="1" applyAlignment="1" applyProtection="1">
      <alignment horizontal="center" vertical="center"/>
    </xf>
    <xf numFmtId="0" fontId="0" fillId="6" borderId="32" xfId="0" applyFill="1" applyBorder="1" applyAlignment="1" applyProtection="1">
      <alignment horizontal="center" vertical="center" wrapText="1"/>
    </xf>
    <xf numFmtId="0" fontId="0" fillId="6" borderId="32" xfId="0" applyFill="1" applyBorder="1" applyAlignment="1" applyProtection="1">
      <alignment vertical="center"/>
    </xf>
    <xf numFmtId="0" fontId="5" fillId="0" borderId="51"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52"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4" xfId="0" applyFont="1" applyBorder="1" applyAlignment="1" applyProtection="1">
      <alignment horizontal="left" vertical="center" wrapText="1"/>
    </xf>
    <xf numFmtId="0" fontId="0" fillId="0" borderId="45" xfId="0" applyFont="1" applyBorder="1" applyAlignment="1" applyProtection="1">
      <alignment vertical="center" wrapText="1"/>
    </xf>
    <xf numFmtId="0" fontId="1" fillId="0" borderId="40" xfId="0" applyFont="1" applyBorder="1" applyAlignment="1" applyProtection="1">
      <alignment vertical="center" wrapText="1"/>
    </xf>
    <xf numFmtId="0" fontId="5" fillId="2" borderId="56"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protection locked="0"/>
    </xf>
    <xf numFmtId="0" fontId="0" fillId="0" borderId="45" xfId="0" applyBorder="1" applyAlignment="1" applyProtection="1">
      <alignment horizontal="left" vertical="center" wrapText="1"/>
    </xf>
    <xf numFmtId="0" fontId="0" fillId="0" borderId="42" xfId="0" applyBorder="1" applyAlignment="1" applyProtection="1">
      <alignment horizontal="left" vertical="center" wrapText="1"/>
    </xf>
    <xf numFmtId="0" fontId="0" fillId="0" borderId="30" xfId="0" applyBorder="1" applyAlignment="1" applyProtection="1">
      <alignment horizontal="left" vertical="center" wrapText="1"/>
    </xf>
    <xf numFmtId="0" fontId="18" fillId="0" borderId="51" xfId="0" applyFont="1" applyBorder="1" applyAlignment="1" applyProtection="1">
      <alignment horizontal="left" vertical="center" wrapText="1" shrinkToFit="1"/>
    </xf>
    <xf numFmtId="0" fontId="18" fillId="0" borderId="36" xfId="0" applyFont="1" applyBorder="1" applyAlignment="1" applyProtection="1">
      <alignment horizontal="left" vertical="center" wrapText="1" shrinkToFit="1"/>
    </xf>
    <xf numFmtId="0" fontId="18" fillId="0" borderId="52" xfId="0" applyFont="1" applyBorder="1" applyAlignment="1" applyProtection="1">
      <alignment horizontal="left" vertical="center" wrapText="1" shrinkToFit="1"/>
    </xf>
    <xf numFmtId="0" fontId="18" fillId="0" borderId="12" xfId="0" applyFont="1" applyBorder="1" applyAlignment="1" applyProtection="1">
      <alignment horizontal="left" vertical="center" wrapText="1" shrinkToFit="1"/>
    </xf>
    <xf numFmtId="0" fontId="18" fillId="0" borderId="13" xfId="0" applyFont="1" applyBorder="1" applyAlignment="1" applyProtection="1">
      <alignment horizontal="left" vertical="center" wrapText="1" shrinkToFit="1"/>
    </xf>
    <xf numFmtId="0" fontId="18" fillId="0" borderId="21" xfId="0" applyFont="1" applyBorder="1" applyAlignment="1" applyProtection="1">
      <alignment horizontal="left" vertical="center" wrapText="1" shrinkToFit="1"/>
    </xf>
    <xf numFmtId="0" fontId="6" fillId="2" borderId="1" xfId="0" applyFont="1" applyFill="1" applyBorder="1" applyAlignment="1" applyProtection="1">
      <alignment horizontal="center" vertical="center"/>
      <protection locked="0"/>
    </xf>
    <xf numFmtId="0" fontId="6" fillId="2" borderId="60" xfId="0" applyFont="1" applyFill="1" applyBorder="1" applyAlignment="1" applyProtection="1">
      <alignment horizontal="center" vertical="center"/>
      <protection locked="0"/>
    </xf>
    <xf numFmtId="183" fontId="5" fillId="2" borderId="6" xfId="0" applyNumberFormat="1" applyFont="1" applyFill="1" applyBorder="1" applyAlignment="1" applyProtection="1">
      <alignment horizontal="right" vertical="center"/>
      <protection locked="0"/>
    </xf>
    <xf numFmtId="183" fontId="5" fillId="2" borderId="38" xfId="0" applyNumberFormat="1" applyFont="1" applyFill="1" applyBorder="1" applyAlignment="1" applyProtection="1">
      <alignment horizontal="right" vertical="center"/>
      <protection locked="0"/>
    </xf>
    <xf numFmtId="0" fontId="9" fillId="0" borderId="61" xfId="0" applyFont="1" applyBorder="1" applyAlignment="1" applyProtection="1">
      <alignment horizontal="center" vertical="center" wrapText="1"/>
    </xf>
    <xf numFmtId="0" fontId="0" fillId="0" borderId="62" xfId="0" applyBorder="1" applyAlignment="1" applyProtection="1">
      <alignment horizontal="center" vertical="center"/>
    </xf>
    <xf numFmtId="0" fontId="0" fillId="0" borderId="63" xfId="0" applyBorder="1" applyAlignment="1" applyProtection="1">
      <alignment horizontal="center" vertical="center"/>
    </xf>
    <xf numFmtId="0" fontId="0" fillId="0" borderId="46" xfId="0" applyBorder="1" applyAlignment="1" applyProtection="1">
      <alignment horizontal="center" vertical="center"/>
    </xf>
    <xf numFmtId="0" fontId="0" fillId="0" borderId="49" xfId="0" applyBorder="1" applyAlignment="1" applyProtection="1">
      <alignment horizontal="center" vertical="center"/>
    </xf>
    <xf numFmtId="0" fontId="0" fillId="0" borderId="53" xfId="0" applyBorder="1" applyAlignment="1" applyProtection="1">
      <alignment horizontal="center" vertical="center"/>
    </xf>
    <xf numFmtId="0" fontId="13" fillId="2" borderId="51"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48"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179" fontId="7" fillId="0" borderId="45" xfId="0" applyNumberFormat="1" applyFont="1" applyBorder="1" applyAlignment="1" applyProtection="1">
      <alignment horizontal="center" vertical="center" wrapText="1"/>
    </xf>
    <xf numFmtId="179" fontId="7" fillId="0" borderId="30" xfId="0" applyNumberFormat="1" applyFont="1" applyBorder="1" applyAlignment="1" applyProtection="1">
      <alignment horizontal="center" vertical="center" wrapText="1"/>
    </xf>
    <xf numFmtId="180" fontId="7" fillId="0" borderId="45" xfId="0" applyNumberFormat="1" applyFont="1" applyBorder="1" applyAlignment="1" applyProtection="1">
      <alignment horizontal="center" vertical="center"/>
    </xf>
    <xf numFmtId="180" fontId="7" fillId="0" borderId="30" xfId="0" applyNumberFormat="1" applyFont="1" applyBorder="1" applyAlignment="1" applyProtection="1">
      <alignment horizontal="center" vertical="center"/>
    </xf>
    <xf numFmtId="0" fontId="5" fillId="0" borderId="40" xfId="0" applyFont="1" applyBorder="1" applyAlignment="1" applyProtection="1">
      <alignment horizontal="center" vertical="center" shrinkToFit="1"/>
    </xf>
    <xf numFmtId="0" fontId="5" fillId="0" borderId="56"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64" xfId="0" applyFont="1" applyBorder="1" applyAlignment="1" applyProtection="1">
      <alignment horizontal="center" vertical="center"/>
    </xf>
    <xf numFmtId="0" fontId="0" fillId="2" borderId="15" xfId="0" applyFill="1" applyBorder="1" applyAlignment="1" applyProtection="1">
      <alignment horizontal="center" vertical="center"/>
      <protection locked="0"/>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184" fontId="5" fillId="2" borderId="6" xfId="0" applyNumberFormat="1" applyFont="1" applyFill="1" applyBorder="1" applyAlignment="1" applyProtection="1">
      <alignment horizontal="left" vertical="top" wrapText="1"/>
      <protection locked="0"/>
    </xf>
    <xf numFmtId="184" fontId="5" fillId="2" borderId="7" xfId="0" applyNumberFormat="1" applyFont="1" applyFill="1" applyBorder="1" applyAlignment="1" applyProtection="1">
      <alignment horizontal="left" vertical="top"/>
      <protection locked="0"/>
    </xf>
    <xf numFmtId="184" fontId="5" fillId="2" borderId="38" xfId="0" applyNumberFormat="1" applyFont="1" applyFill="1" applyBorder="1" applyAlignment="1" applyProtection="1">
      <alignment horizontal="left" vertical="top"/>
      <protection locked="0"/>
    </xf>
    <xf numFmtId="31" fontId="0" fillId="2" borderId="46" xfId="0" applyNumberFormat="1" applyFill="1" applyBorder="1" applyAlignment="1" applyProtection="1">
      <alignment horizontal="center" vertical="center" wrapText="1"/>
      <protection locked="0"/>
    </xf>
    <xf numFmtId="0" fontId="2" fillId="2" borderId="49" xfId="0" applyFont="1" applyFill="1" applyBorder="1" applyAlignment="1" applyProtection="1">
      <alignment horizontal="center" vertical="center"/>
      <protection locked="0"/>
    </xf>
    <xf numFmtId="0" fontId="36" fillId="0" borderId="51" xfId="0" applyFont="1" applyBorder="1" applyAlignment="1" applyProtection="1">
      <alignment horizontal="center" vertical="center" shrinkToFit="1"/>
    </xf>
    <xf numFmtId="0" fontId="36" fillId="0" borderId="48" xfId="0" applyFont="1" applyBorder="1" applyAlignment="1" applyProtection="1">
      <alignment horizontal="center" vertical="center" shrinkToFit="1"/>
    </xf>
    <xf numFmtId="0" fontId="36" fillId="0" borderId="46" xfId="0" applyFont="1" applyBorder="1" applyAlignment="1" applyProtection="1">
      <alignment horizontal="center" vertical="center" shrinkToFit="1"/>
    </xf>
    <xf numFmtId="0" fontId="36" fillId="0" borderId="47" xfId="0" applyFont="1" applyBorder="1" applyAlignment="1" applyProtection="1">
      <alignment horizontal="center" vertical="center" shrinkToFit="1"/>
    </xf>
    <xf numFmtId="184" fontId="5" fillId="2" borderId="7" xfId="0" applyNumberFormat="1" applyFont="1" applyFill="1" applyBorder="1" applyAlignment="1" applyProtection="1">
      <alignment horizontal="left" vertical="center"/>
      <protection locked="0"/>
    </xf>
    <xf numFmtId="184" fontId="5" fillId="2" borderId="37" xfId="0" applyNumberFormat="1" applyFont="1" applyFill="1" applyBorder="1" applyAlignment="1" applyProtection="1">
      <alignment horizontal="left" vertical="center"/>
      <protection locked="0"/>
    </xf>
    <xf numFmtId="0" fontId="18" fillId="0" borderId="13" xfId="0" applyFont="1" applyBorder="1" applyAlignment="1" applyProtection="1">
      <alignment horizontal="center" vertical="center"/>
      <protection locked="0"/>
    </xf>
    <xf numFmtId="31" fontId="5" fillId="0" borderId="42" xfId="0" applyNumberFormat="1" applyFont="1" applyBorder="1" applyAlignment="1" applyProtection="1">
      <alignment horizontal="center" vertical="center"/>
      <protection locked="0"/>
    </xf>
    <xf numFmtId="31" fontId="5" fillId="0" borderId="30" xfId="0" applyNumberFormat="1" applyFont="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38" fontId="0" fillId="0" borderId="51" xfId="2" applyFont="1" applyBorder="1" applyAlignment="1" applyProtection="1">
      <alignment horizontal="left" vertical="center" wrapText="1"/>
    </xf>
    <xf numFmtId="38" fontId="0" fillId="0" borderId="36" xfId="2" applyFont="1" applyBorder="1" applyAlignment="1" applyProtection="1">
      <alignment horizontal="left" vertical="center" wrapText="1"/>
    </xf>
    <xf numFmtId="38" fontId="0" fillId="0" borderId="52" xfId="2" applyFont="1" applyBorder="1" applyAlignment="1" applyProtection="1">
      <alignment horizontal="left" vertical="center" wrapText="1"/>
    </xf>
    <xf numFmtId="38" fontId="0" fillId="0" borderId="46" xfId="2" applyFont="1" applyBorder="1" applyAlignment="1" applyProtection="1">
      <alignment horizontal="left" vertical="center" wrapText="1"/>
    </xf>
    <xf numFmtId="38" fontId="0" fillId="0" borderId="49" xfId="2" applyFont="1" applyBorder="1" applyAlignment="1" applyProtection="1">
      <alignment horizontal="left" vertical="center" wrapText="1"/>
    </xf>
    <xf numFmtId="38" fontId="0" fillId="0" borderId="53" xfId="2" applyFont="1" applyBorder="1" applyAlignment="1" applyProtection="1">
      <alignment horizontal="left" vertical="center" wrapText="1"/>
    </xf>
    <xf numFmtId="0" fontId="36" fillId="0" borderId="51" xfId="0" applyFont="1" applyBorder="1" applyAlignment="1" applyProtection="1">
      <alignment horizontal="center" vertical="center" wrapText="1" shrinkToFit="1"/>
    </xf>
    <xf numFmtId="0" fontId="36" fillId="0" borderId="10" xfId="0" applyFont="1" applyBorder="1" applyAlignment="1" applyProtection="1">
      <alignment horizontal="center" vertical="center" shrinkToFit="1"/>
    </xf>
    <xf numFmtId="0" fontId="36" fillId="0" borderId="11" xfId="0" applyFont="1" applyBorder="1" applyAlignment="1" applyProtection="1">
      <alignment horizontal="center" vertical="center" shrinkToFit="1"/>
    </xf>
    <xf numFmtId="0" fontId="11" fillId="7" borderId="75" xfId="0" applyFont="1" applyFill="1" applyBorder="1" applyAlignment="1" applyProtection="1">
      <alignment horizontal="center" vertical="center"/>
    </xf>
    <xf numFmtId="0" fontId="11" fillId="7" borderId="76" xfId="0" applyFont="1" applyFill="1" applyBorder="1" applyAlignment="1" applyProtection="1">
      <alignment horizontal="center" vertical="center"/>
    </xf>
    <xf numFmtId="0" fontId="11" fillId="7" borderId="77" xfId="0" applyFont="1" applyFill="1" applyBorder="1" applyAlignment="1" applyProtection="1">
      <alignment horizontal="center" vertical="center"/>
    </xf>
    <xf numFmtId="0" fontId="5" fillId="0" borderId="68" xfId="0" applyFont="1" applyBorder="1" applyAlignment="1" applyProtection="1">
      <alignment horizontal="center" vertical="center" wrapText="1"/>
    </xf>
    <xf numFmtId="0" fontId="0" fillId="0" borderId="69" xfId="0" applyBorder="1" applyAlignment="1" applyProtection="1">
      <alignment horizontal="center" vertical="center"/>
    </xf>
    <xf numFmtId="0" fontId="20" fillId="0" borderId="42" xfId="0" applyFont="1" applyBorder="1" applyAlignment="1" applyProtection="1">
      <alignment horizontal="center" vertical="center"/>
    </xf>
    <xf numFmtId="0" fontId="32" fillId="0" borderId="30" xfId="0" applyFont="1" applyBorder="1" applyAlignment="1" applyProtection="1">
      <alignment horizontal="center" vertical="center"/>
    </xf>
    <xf numFmtId="179" fontId="7" fillId="0" borderId="30" xfId="0" applyNumberFormat="1" applyFont="1" applyBorder="1" applyAlignment="1" applyProtection="1">
      <alignment horizontal="center" vertical="center"/>
    </xf>
    <xf numFmtId="179" fontId="7" fillId="0" borderId="2" xfId="0" applyNumberFormat="1" applyFont="1" applyBorder="1" applyAlignment="1" applyProtection="1">
      <alignment horizontal="center" vertical="center"/>
    </xf>
    <xf numFmtId="0" fontId="18" fillId="0" borderId="51" xfId="0" applyFont="1" applyBorder="1" applyAlignment="1" applyProtection="1">
      <alignment horizontal="center" vertical="center" wrapText="1"/>
    </xf>
    <xf numFmtId="0" fontId="18" fillId="0" borderId="48" xfId="0" applyFont="1" applyBorder="1" applyAlignment="1" applyProtection="1">
      <alignment horizontal="center" vertical="center" wrapText="1"/>
    </xf>
    <xf numFmtId="0" fontId="18" fillId="0" borderId="46" xfId="0" applyFont="1" applyBorder="1" applyAlignment="1" applyProtection="1">
      <alignment horizontal="center" vertical="center" wrapText="1"/>
    </xf>
    <xf numFmtId="0" fontId="18" fillId="0" borderId="47" xfId="0" applyFont="1" applyBorder="1" applyAlignment="1" applyProtection="1">
      <alignment horizontal="center" vertical="center" wrapText="1"/>
    </xf>
    <xf numFmtId="0" fontId="10" fillId="0" borderId="51" xfId="0" applyFont="1" applyBorder="1" applyAlignment="1" applyProtection="1">
      <alignment horizontal="center" vertical="center" wrapText="1"/>
    </xf>
    <xf numFmtId="0" fontId="10" fillId="0" borderId="4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5" fillId="5" borderId="51" xfId="0" applyFont="1" applyFill="1" applyBorder="1" applyAlignment="1" applyProtection="1">
      <alignment horizontal="left" vertical="center"/>
    </xf>
    <xf numFmtId="0" fontId="5" fillId="5" borderId="46" xfId="0" applyFont="1" applyFill="1" applyBorder="1" applyAlignment="1" applyProtection="1">
      <alignment horizontal="left" vertical="center"/>
    </xf>
    <xf numFmtId="0" fontId="20" fillId="0" borderId="45"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19" fillId="0" borderId="45" xfId="0" applyFont="1" applyBorder="1" applyAlignment="1" applyProtection="1">
      <alignment horizontal="center" vertical="center"/>
    </xf>
    <xf numFmtId="0" fontId="19" fillId="0" borderId="42" xfId="0" applyFont="1" applyBorder="1" applyAlignment="1" applyProtection="1">
      <alignment horizontal="center" vertical="center"/>
    </xf>
    <xf numFmtId="182" fontId="7" fillId="0" borderId="2" xfId="0" applyNumberFormat="1" applyFont="1" applyBorder="1" applyAlignment="1" applyProtection="1">
      <alignment horizontal="center" vertical="center" wrapText="1"/>
    </xf>
    <xf numFmtId="176" fontId="7" fillId="0" borderId="45" xfId="0" applyNumberFormat="1" applyFont="1" applyBorder="1" applyAlignment="1" applyProtection="1">
      <alignment horizontal="center" vertical="center"/>
    </xf>
    <xf numFmtId="176" fontId="7" fillId="0" borderId="30" xfId="0" applyNumberFormat="1" applyFont="1" applyBorder="1" applyAlignment="1" applyProtection="1">
      <alignment horizontal="center" vertical="center"/>
    </xf>
    <xf numFmtId="38" fontId="5" fillId="0" borderId="0" xfId="2" applyFont="1" applyBorder="1" applyAlignment="1" applyProtection="1">
      <alignment horizontal="right" vertical="center" shrinkToFit="1"/>
    </xf>
    <xf numFmtId="0" fontId="13" fillId="0" borderId="57"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183" fontId="5" fillId="4" borderId="18"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xf>
    <xf numFmtId="0" fontId="0" fillId="0" borderId="0" xfId="0" applyFill="1" applyAlignment="1" applyProtection="1">
      <alignment vertical="center"/>
    </xf>
    <xf numFmtId="0" fontId="13" fillId="0" borderId="70" xfId="0" applyFont="1" applyBorder="1" applyAlignment="1" applyProtection="1">
      <alignment horizontal="center" vertical="center"/>
    </xf>
    <xf numFmtId="0" fontId="13" fillId="0" borderId="71" xfId="0" applyFont="1" applyBorder="1" applyAlignment="1" applyProtection="1">
      <alignment horizontal="center" vertical="center"/>
    </xf>
    <xf numFmtId="0" fontId="13" fillId="0" borderId="72" xfId="0" applyFont="1" applyBorder="1" applyAlignment="1" applyProtection="1">
      <alignment horizontal="center" vertical="center"/>
    </xf>
    <xf numFmtId="0" fontId="15" fillId="0" borderId="0" xfId="0" applyFont="1" applyBorder="1" applyAlignment="1" applyProtection="1">
      <alignment horizontal="left" vertical="center" wrapText="1"/>
    </xf>
    <xf numFmtId="0" fontId="5" fillId="0" borderId="73" xfId="0" applyFont="1" applyBorder="1" applyAlignment="1" applyProtection="1">
      <alignment horizontal="center" vertical="center"/>
    </xf>
    <xf numFmtId="0" fontId="5" fillId="0" borderId="74" xfId="0" applyFont="1" applyBorder="1" applyAlignment="1" applyProtection="1">
      <alignment horizontal="center" vertical="center"/>
    </xf>
    <xf numFmtId="49" fontId="15" fillId="0" borderId="0" xfId="2" applyNumberFormat="1" applyFont="1" applyBorder="1" applyAlignment="1" applyProtection="1">
      <alignment horizontal="justify" vertical="justify" wrapText="1"/>
    </xf>
    <xf numFmtId="0" fontId="5" fillId="0" borderId="78" xfId="0" applyFont="1" applyBorder="1" applyAlignment="1" applyProtection="1">
      <alignment horizontal="center" vertical="center" shrinkToFit="1"/>
    </xf>
    <xf numFmtId="0" fontId="5" fillId="0" borderId="78" xfId="0" applyFont="1" applyBorder="1" applyAlignment="1" applyProtection="1">
      <alignment horizontal="center" vertical="center"/>
    </xf>
    <xf numFmtId="0" fontId="5" fillId="0" borderId="40" xfId="0" applyFont="1" applyBorder="1" applyAlignment="1" applyProtection="1">
      <alignment horizontal="center" vertical="center"/>
    </xf>
    <xf numFmtId="183" fontId="5" fillId="2" borderId="79" xfId="0" applyNumberFormat="1" applyFont="1" applyFill="1" applyBorder="1" applyAlignment="1" applyProtection="1">
      <alignment horizontal="center" vertical="center"/>
      <protection locked="0"/>
    </xf>
    <xf numFmtId="183" fontId="5" fillId="2" borderId="80" xfId="0" applyNumberFormat="1" applyFont="1" applyFill="1" applyBorder="1" applyAlignment="1" applyProtection="1">
      <alignment horizontal="center" vertical="center"/>
      <protection locked="0"/>
    </xf>
    <xf numFmtId="183" fontId="5" fillId="2" borderId="81" xfId="0" applyNumberFormat="1" applyFont="1" applyFill="1" applyBorder="1" applyAlignment="1" applyProtection="1">
      <alignment horizontal="center" vertical="center"/>
      <protection locked="0"/>
    </xf>
    <xf numFmtId="183" fontId="5" fillId="2" borderId="12" xfId="0" applyNumberFormat="1" applyFont="1" applyFill="1" applyBorder="1" applyAlignment="1" applyProtection="1">
      <alignment horizontal="center" vertical="center"/>
      <protection locked="0"/>
    </xf>
    <xf numFmtId="183" fontId="5" fillId="2" borderId="13" xfId="0" applyNumberFormat="1" applyFont="1" applyFill="1" applyBorder="1" applyAlignment="1" applyProtection="1">
      <alignment horizontal="center" vertical="center"/>
      <protection locked="0"/>
    </xf>
    <xf numFmtId="183" fontId="5" fillId="2" borderId="21"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justify" vertical="justify" wrapText="1"/>
    </xf>
    <xf numFmtId="0" fontId="11" fillId="7" borderId="65" xfId="0" applyFont="1" applyFill="1" applyBorder="1" applyAlignment="1" applyProtection="1">
      <alignment horizontal="center" vertical="center"/>
    </xf>
    <xf numFmtId="0" fontId="11" fillId="7" borderId="66" xfId="0" applyFont="1" applyFill="1" applyBorder="1" applyAlignment="1" applyProtection="1">
      <alignment horizontal="center" vertical="center"/>
    </xf>
    <xf numFmtId="0" fontId="11" fillId="7" borderId="67" xfId="0" applyFont="1" applyFill="1" applyBorder="1" applyAlignment="1" applyProtection="1">
      <alignment horizontal="center" vertical="center"/>
    </xf>
    <xf numFmtId="0" fontId="13" fillId="0" borderId="70" xfId="0" applyFont="1" applyBorder="1" applyAlignment="1" applyProtection="1">
      <alignment horizontal="center" vertical="center" wrapText="1"/>
    </xf>
    <xf numFmtId="0" fontId="13" fillId="0" borderId="71" xfId="0" applyFont="1" applyBorder="1" applyAlignment="1" applyProtection="1">
      <alignment horizontal="center" vertical="center" wrapText="1"/>
    </xf>
    <xf numFmtId="0" fontId="13" fillId="0" borderId="71" xfId="0" applyFont="1" applyBorder="1" applyAlignment="1" applyProtection="1">
      <alignment horizontal="left" vertical="center" shrinkToFit="1"/>
    </xf>
    <xf numFmtId="0" fontId="13" fillId="0" borderId="72" xfId="0" applyFont="1" applyBorder="1" applyAlignment="1" applyProtection="1">
      <alignment horizontal="left" vertical="center" shrinkToFit="1"/>
    </xf>
    <xf numFmtId="0" fontId="15" fillId="0" borderId="0" xfId="0" applyFont="1" applyBorder="1" applyAlignment="1" applyProtection="1">
      <alignment horizontal="justify" vertical="justify" wrapText="1"/>
    </xf>
    <xf numFmtId="0" fontId="5" fillId="0" borderId="0" xfId="0" applyFont="1" applyBorder="1" applyAlignment="1" applyProtection="1">
      <alignment horizontal="left"/>
    </xf>
    <xf numFmtId="0" fontId="5" fillId="0" borderId="15" xfId="0" applyFont="1" applyBorder="1" applyAlignment="1" applyProtection="1">
      <alignment horizontal="center" vertical="center" shrinkToFit="1"/>
    </xf>
    <xf numFmtId="0" fontId="5" fillId="0" borderId="55"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176" fontId="5" fillId="0" borderId="2" xfId="0" applyNumberFormat="1" applyFont="1" applyBorder="1" applyAlignment="1" applyProtection="1">
      <alignment horizontal="center" vertical="center"/>
    </xf>
    <xf numFmtId="176" fontId="5" fillId="0" borderId="16" xfId="0" applyNumberFormat="1" applyFont="1" applyBorder="1" applyAlignment="1" applyProtection="1">
      <alignment horizontal="center" vertical="center"/>
    </xf>
    <xf numFmtId="176" fontId="5" fillId="0" borderId="45" xfId="0" applyNumberFormat="1" applyFont="1" applyBorder="1" applyAlignment="1" applyProtection="1">
      <alignment horizontal="center" vertical="center"/>
    </xf>
    <xf numFmtId="176" fontId="0" fillId="0" borderId="45" xfId="0" applyNumberFormat="1" applyBorder="1" applyAlignment="1" applyProtection="1">
      <alignment horizontal="center" vertical="center"/>
    </xf>
    <xf numFmtId="176" fontId="7" fillId="0" borderId="23" xfId="0" applyNumberFormat="1" applyFont="1"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26"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5" fillId="0" borderId="23" xfId="0" applyFont="1" applyBorder="1" applyAlignment="1" applyProtection="1">
      <alignment horizontal="center" vertical="center" wrapText="1"/>
    </xf>
    <xf numFmtId="176" fontId="0" fillId="0" borderId="82" xfId="0" applyNumberFormat="1" applyBorder="1" applyAlignment="1" applyProtection="1">
      <alignment horizontal="center" vertical="center"/>
    </xf>
    <xf numFmtId="0" fontId="5" fillId="0" borderId="27" xfId="0" applyFont="1" applyBorder="1" applyAlignment="1" applyProtection="1">
      <alignment horizontal="center" vertical="center"/>
    </xf>
    <xf numFmtId="0" fontId="5" fillId="0" borderId="44" xfId="0" applyFont="1" applyBorder="1" applyAlignment="1" applyProtection="1">
      <alignment horizontal="center" vertical="center"/>
    </xf>
    <xf numFmtId="0" fontId="0" fillId="0" borderId="27" xfId="0" applyBorder="1" applyAlignment="1" applyProtection="1">
      <alignment horizontal="center" vertical="center"/>
    </xf>
    <xf numFmtId="183" fontId="5" fillId="2" borderId="18" xfId="0" applyNumberFormat="1" applyFont="1" applyFill="1" applyBorder="1" applyAlignment="1" applyProtection="1">
      <alignment horizontal="center" vertical="center"/>
      <protection locked="0"/>
    </xf>
    <xf numFmtId="0" fontId="5" fillId="0" borderId="0" xfId="0" applyFont="1" applyBorder="1" applyAlignment="1" applyProtection="1">
      <alignment vertical="center"/>
    </xf>
    <xf numFmtId="0" fontId="5" fillId="5" borderId="34" xfId="0" applyFont="1" applyFill="1" applyBorder="1" applyAlignment="1" applyProtection="1">
      <alignment horizontal="center" vertical="distributed"/>
    </xf>
    <xf numFmtId="0" fontId="0" fillId="5" borderId="83" xfId="0" applyFill="1" applyBorder="1" applyAlignment="1" applyProtection="1">
      <alignment vertical="distributed"/>
    </xf>
    <xf numFmtId="0" fontId="0" fillId="0" borderId="84" xfId="0" applyBorder="1" applyAlignment="1" applyProtection="1">
      <alignment vertical="center"/>
    </xf>
    <xf numFmtId="0" fontId="15" fillId="0" borderId="0" xfId="0" applyFont="1" applyBorder="1" applyAlignment="1" applyProtection="1">
      <alignment horizontal="left" vertical="justify" wrapText="1"/>
    </xf>
    <xf numFmtId="0" fontId="0" fillId="0" borderId="79" xfId="0" applyBorder="1" applyAlignment="1" applyProtection="1">
      <alignment horizontal="center" vertical="center"/>
    </xf>
    <xf numFmtId="0" fontId="0" fillId="0" borderId="80" xfId="0" applyBorder="1" applyAlignment="1" applyProtection="1">
      <alignment horizontal="center" vertical="center"/>
    </xf>
    <xf numFmtId="0" fontId="0" fillId="0" borderId="85" xfId="0" applyBorder="1" applyAlignment="1" applyProtection="1">
      <alignment horizontal="center" vertical="center"/>
    </xf>
    <xf numFmtId="0" fontId="5" fillId="0" borderId="34" xfId="0" applyFont="1" applyBorder="1" applyAlignment="1" applyProtection="1">
      <alignment horizontal="center" vertical="distributed"/>
    </xf>
    <xf numFmtId="0" fontId="0" fillId="0" borderId="83" xfId="0" applyBorder="1" applyAlignment="1" applyProtection="1">
      <alignment vertical="distributed"/>
    </xf>
    <xf numFmtId="0" fontId="18" fillId="0" borderId="13" xfId="0" applyNumberFormat="1" applyFont="1" applyBorder="1" applyAlignment="1" applyProtection="1">
      <alignment horizontal="center" vertical="center"/>
      <protection locked="0"/>
    </xf>
    <xf numFmtId="0" fontId="11" fillId="7" borderId="75" xfId="0" applyFont="1" applyFill="1" applyBorder="1" applyAlignment="1" applyProtection="1">
      <alignment horizontal="center" vertical="center"/>
      <protection locked="0"/>
    </xf>
    <xf numFmtId="0" fontId="11" fillId="7" borderId="76" xfId="0" applyFont="1" applyFill="1" applyBorder="1" applyAlignment="1" applyProtection="1">
      <alignment horizontal="center" vertical="center"/>
      <protection locked="0"/>
    </xf>
    <xf numFmtId="0" fontId="11" fillId="7" borderId="77" xfId="0" applyFont="1" applyFill="1" applyBorder="1" applyAlignment="1" applyProtection="1">
      <alignment horizontal="center" vertical="center"/>
      <protection locked="0"/>
    </xf>
  </cellXfs>
  <cellStyles count="3">
    <cellStyle name="パーセント" xfId="1" builtinId="5"/>
    <cellStyle name="桁区切り" xfId="2" builtinId="6"/>
    <cellStyle name="標準" xfId="0" builtinId="0"/>
  </cellStyles>
  <dxfs count="8">
    <dxf>
      <fill>
        <patternFill>
          <bgColor rgb="FFFFFF00"/>
        </patternFill>
      </fill>
    </dxf>
    <dxf>
      <fill>
        <patternFill>
          <bgColor rgb="FFFFFF00"/>
        </patternFill>
      </fill>
    </dxf>
    <dxf>
      <font>
        <color rgb="FFFF0000"/>
      </font>
    </dxf>
    <dxf>
      <font>
        <color rgb="FFFF0000"/>
        <name val="ＭＳ Ｐゴシック"/>
        <scheme val="none"/>
      </font>
    </dxf>
    <dxf>
      <font>
        <color rgb="FFFF0000"/>
      </font>
    </dxf>
    <dxf>
      <font>
        <color rgb="FFFF0000"/>
      </font>
    </dxf>
    <dxf>
      <font>
        <color rgb="FFFF0000"/>
        <name val="ＭＳ Ｐゴシック"/>
        <scheme val="none"/>
      </font>
    </dxf>
    <dxf>
      <font>
        <color rgb="FFFF0000"/>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685800</xdr:colOff>
      <xdr:row>28</xdr:row>
      <xdr:rowOff>171450</xdr:rowOff>
    </xdr:from>
    <xdr:to>
      <xdr:col>8</xdr:col>
      <xdr:colOff>47625</xdr:colOff>
      <xdr:row>39</xdr:row>
      <xdr:rowOff>114300</xdr:rowOff>
    </xdr:to>
    <xdr:pic>
      <xdr:nvPicPr>
        <xdr:cNvPr id="21780"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5734050"/>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41</xdr:row>
      <xdr:rowOff>180975</xdr:rowOff>
    </xdr:from>
    <xdr:to>
      <xdr:col>8</xdr:col>
      <xdr:colOff>57150</xdr:colOff>
      <xdr:row>52</xdr:row>
      <xdr:rowOff>133350</xdr:rowOff>
    </xdr:to>
    <xdr:pic>
      <xdr:nvPicPr>
        <xdr:cNvPr id="21781"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048625"/>
          <a:ext cx="3648075"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1</xdr:col>
      <xdr:colOff>47625</xdr:colOff>
      <xdr:row>15</xdr:row>
      <xdr:rowOff>76200</xdr:rowOff>
    </xdr:from>
    <xdr:to>
      <xdr:col>3</xdr:col>
      <xdr:colOff>478747</xdr:colOff>
      <xdr:row>18</xdr:row>
      <xdr:rowOff>8780</xdr:rowOff>
    </xdr:to>
    <mc:AlternateContent xmlns:mc="http://schemas.openxmlformats.org/markup-compatibility/2006" xmlns:a14="http://schemas.microsoft.com/office/drawing/2010/main">
      <mc:Choice Requires="a14">
        <xdr:sp macro="" textlink="">
          <xdr:nvSpPr>
            <xdr:cNvPr id="5" name="テキスト ボックス 6"/>
            <xdr:cNvSpPr txBox="1"/>
          </xdr:nvSpPr>
          <xdr:spPr>
            <a:xfrm>
              <a:off x="838200" y="3333750"/>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5" name="テキスト ボックス 6"/>
            <xdr:cNvSpPr txBox="1"/>
          </xdr:nvSpPr>
          <xdr:spPr>
            <a:xfrm>
              <a:off x="838200" y="3333750"/>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en-US" altLang="ja-JP" sz="900" i="0">
                  <a:solidFill>
                    <a:schemeClr val="tx1"/>
                  </a:solidFill>
                  <a:effectLst/>
                  <a:latin typeface="Cambria Math"/>
                  <a:ea typeface="+mn-ea"/>
                  <a:cs typeface="+mn-cs"/>
                </a:rPr>
                <a:t>𝜀</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x</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𝑟 −1)</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100</a:t>
              </a:r>
              <a:endParaRPr kumimoji="1" lang="ja-JP" altLang="en-US" sz="900"/>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295275</xdr:colOff>
      <xdr:row>11</xdr:row>
      <xdr:rowOff>1</xdr:rowOff>
    </xdr:from>
    <xdr:to>
      <xdr:col>3</xdr:col>
      <xdr:colOff>428625</xdr:colOff>
      <xdr:row>13</xdr:row>
      <xdr:rowOff>789</xdr:rowOff>
    </xdr:to>
    <xdr:pic>
      <xdr:nvPicPr>
        <xdr:cNvPr id="18404" name="Picture 32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3009901"/>
          <a:ext cx="1295400" cy="419888"/>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457200</xdr:colOff>
      <xdr:row>25</xdr:row>
      <xdr:rowOff>28575</xdr:rowOff>
    </xdr:from>
    <xdr:to>
      <xdr:col>8</xdr:col>
      <xdr:colOff>142875</xdr:colOff>
      <xdr:row>36</xdr:row>
      <xdr:rowOff>95250</xdr:rowOff>
    </xdr:to>
    <xdr:pic>
      <xdr:nvPicPr>
        <xdr:cNvPr id="18405"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0" y="5829300"/>
          <a:ext cx="3333750" cy="19526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447675</xdr:colOff>
      <xdr:row>38</xdr:row>
      <xdr:rowOff>19050</xdr:rowOff>
    </xdr:from>
    <xdr:to>
      <xdr:col>8</xdr:col>
      <xdr:colOff>133350</xdr:colOff>
      <xdr:row>49</xdr:row>
      <xdr:rowOff>76200</xdr:rowOff>
    </xdr:to>
    <xdr:pic>
      <xdr:nvPicPr>
        <xdr:cNvPr id="18406"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 y="8134350"/>
          <a:ext cx="3333750" cy="194310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428625</xdr:colOff>
      <xdr:row>25</xdr:row>
      <xdr:rowOff>0</xdr:rowOff>
    </xdr:from>
    <xdr:to>
      <xdr:col>7</xdr:col>
      <xdr:colOff>409575</xdr:colOff>
      <xdr:row>36</xdr:row>
      <xdr:rowOff>104775</xdr:rowOff>
    </xdr:to>
    <xdr:pic>
      <xdr:nvPicPr>
        <xdr:cNvPr id="20842"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410200"/>
          <a:ext cx="4229100" cy="22002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38</xdr:row>
      <xdr:rowOff>47625</xdr:rowOff>
    </xdr:from>
    <xdr:to>
      <xdr:col>7</xdr:col>
      <xdr:colOff>419100</xdr:colOff>
      <xdr:row>49</xdr:row>
      <xdr:rowOff>66675</xdr:rowOff>
    </xdr:to>
    <xdr:pic>
      <xdr:nvPicPr>
        <xdr:cNvPr id="20843"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7934325"/>
          <a:ext cx="4200525" cy="211455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21</xdr:row>
      <xdr:rowOff>47625</xdr:rowOff>
    </xdr:from>
    <xdr:to>
      <xdr:col>2</xdr:col>
      <xdr:colOff>723900</xdr:colOff>
      <xdr:row>22</xdr:row>
      <xdr:rowOff>133034</xdr:rowOff>
    </xdr:to>
    <mc:AlternateContent xmlns:mc="http://schemas.openxmlformats.org/markup-compatibility/2006" xmlns:a14="http://schemas.microsoft.com/office/drawing/2010/main">
      <mc:Choice Requires="a14">
        <xdr:sp macro="" textlink="">
          <xdr:nvSpPr>
            <xdr:cNvPr id="6" name="テキスト ボックス 7"/>
            <xdr:cNvSpPr txBox="1"/>
          </xdr:nvSpPr>
          <xdr:spPr>
            <a:xfrm>
              <a:off x="876300" y="4362450"/>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sub>
                    </m:sSub>
                  </m:oMath>
                </m:oMathPara>
              </a14:m>
              <a:endParaRPr kumimoji="1" lang="ja-JP" altLang="en-US" sz="1100"/>
            </a:p>
          </xdr:txBody>
        </xdr:sp>
      </mc:Choice>
      <mc:Fallback xmlns="">
        <xdr:sp macro="" textlink="">
          <xdr:nvSpPr>
            <xdr:cNvPr id="6" name="テキスト ボックス 7"/>
            <xdr:cNvSpPr txBox="1"/>
          </xdr:nvSpPr>
          <xdr:spPr>
            <a:xfrm>
              <a:off x="876300" y="4362450"/>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endParaRPr kumimoji="1" lang="ja-JP" altLang="en-US" sz="1100"/>
            </a:p>
          </xdr:txBody>
        </xdr:sp>
      </mc:Fallback>
    </mc:AlternateContent>
    <xdr:clientData/>
  </xdr:twoCellAnchor>
  <xdr:oneCellAnchor>
    <xdr:from>
      <xdr:col>1</xdr:col>
      <xdr:colOff>161925</xdr:colOff>
      <xdr:row>7</xdr:row>
      <xdr:rowOff>252412</xdr:rowOff>
    </xdr:from>
    <xdr:ext cx="1600200" cy="442301"/>
    <mc:AlternateContent xmlns:mc="http://schemas.openxmlformats.org/markup-compatibility/2006" xmlns:a14="http://schemas.microsoft.com/office/drawing/2010/main">
      <mc:Choice Requires="a14">
        <xdr:sp macro="" textlink="">
          <xdr:nvSpPr>
            <xdr:cNvPr id="2" name="テキスト ボックス 1"/>
            <xdr:cNvSpPr txBox="1"/>
          </xdr:nvSpPr>
          <xdr:spPr>
            <a:xfrm>
              <a:off x="952500" y="1814512"/>
              <a:ext cx="160020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s</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250</m:t>
                        </m:r>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25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f</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sub>
                        </m:sSub>
                      </m:den>
                    </m:f>
                    <m:r>
                      <a:rPr lang="ja-JP" altLang="ja-JP" sz="1100">
                        <a:solidFill>
                          <a:schemeClr val="tx1"/>
                        </a:solidFill>
                        <a:effectLst/>
                        <a:latin typeface="Cambria Math"/>
                        <a:ea typeface="+mn-ea"/>
                        <a:cs typeface="+mn-cs"/>
                      </a:rPr>
                      <m:t>　</m:t>
                    </m:r>
                  </m:oMath>
                </m:oMathPara>
              </a14:m>
              <a:endParaRPr kumimoji="1" lang="ja-JP" altLang="en-US" sz="1100"/>
            </a:p>
          </xdr:txBody>
        </xdr:sp>
      </mc:Choice>
      <mc:Fallback xmlns="">
        <xdr:sp macro="" textlink="">
          <xdr:nvSpPr>
            <xdr:cNvPr id="2" name="テキスト ボックス 1"/>
            <xdr:cNvSpPr txBox="1"/>
          </xdr:nvSpPr>
          <xdr:spPr>
            <a:xfrm>
              <a:off x="952500" y="1814512"/>
              <a:ext cx="160020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250−25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f−𝜃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a:t>
              </a:r>
              <a:r>
                <a:rPr lang="ja-JP" altLang="ja-JP" sz="1100" i="0">
                  <a:solidFill>
                    <a:schemeClr val="tx1"/>
                  </a:solidFill>
                  <a:effectLst/>
                  <a:latin typeface="+mn-lt"/>
                  <a:ea typeface="+mn-ea"/>
                  <a:cs typeface="+mn-cs"/>
                </a:rPr>
                <a:t>)　</a:t>
              </a:r>
              <a:endParaRPr kumimoji="1" lang="ja-JP" altLang="en-US" sz="1100"/>
            </a:p>
          </xdr:txBody>
        </xdr:sp>
      </mc:Fallback>
    </mc:AlternateContent>
    <xdr:clientData/>
  </xdr:oneCellAnchor>
  <xdr:oneCellAnchor>
    <xdr:from>
      <xdr:col>1</xdr:col>
      <xdr:colOff>249908</xdr:colOff>
      <xdr:row>27</xdr:row>
      <xdr:rowOff>251523</xdr:rowOff>
    </xdr:from>
    <xdr:ext cx="914400" cy="438005"/>
    <mc:AlternateContent xmlns:mc="http://schemas.openxmlformats.org/markup-compatibility/2006" xmlns:a14="http://schemas.microsoft.com/office/drawing/2010/main">
      <mc:Choice Requires="a14">
        <xdr:sp macro="" textlink="">
          <xdr:nvSpPr>
            <xdr:cNvPr id="3" name="テキスト ボックス 2"/>
            <xdr:cNvSpPr txBox="1"/>
          </xdr:nvSpPr>
          <xdr:spPr>
            <a:xfrm>
              <a:off x="1040967" y="5847057"/>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m:t>
                            </m:r>
                          </m:sub>
                        </m:sSub>
                      </m:den>
                    </m:f>
                  </m:oMath>
                </m:oMathPara>
              </a14:m>
              <a:endParaRPr kumimoji="1" lang="ja-JP" altLang="en-US" sz="1100"/>
            </a:p>
          </xdr:txBody>
        </xdr:sp>
      </mc:Choice>
      <mc:Fallback xmlns="">
        <xdr:sp macro="" textlink="">
          <xdr:nvSpPr>
            <xdr:cNvPr id="3" name="テキスト ボックス 2"/>
            <xdr:cNvSpPr txBox="1"/>
          </xdr:nvSpPr>
          <xdr:spPr>
            <a:xfrm>
              <a:off x="1040967" y="5847057"/>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a:t>
              </a:r>
              <a:endParaRPr kumimoji="1" lang="ja-JP" altLang="en-US" sz="1100"/>
            </a:p>
          </xdr:txBody>
        </xdr:sp>
      </mc:Fallback>
    </mc:AlternateContent>
    <xdr:clientData/>
  </xdr:oneCellAnchor>
  <xdr:oneCellAnchor>
    <xdr:from>
      <xdr:col>1</xdr:col>
      <xdr:colOff>154983</xdr:colOff>
      <xdr:row>40</xdr:row>
      <xdr:rowOff>41653</xdr:rowOff>
    </xdr:from>
    <xdr:ext cx="1587285" cy="275973"/>
    <mc:AlternateContent xmlns:mc="http://schemas.openxmlformats.org/markup-compatibility/2006" xmlns:a14="http://schemas.microsoft.com/office/drawing/2010/main">
      <mc:Choice Requires="a14">
        <xdr:sp macro="" textlink="">
          <xdr:nvSpPr>
            <xdr:cNvPr id="4" name="テキスト ボックス 3"/>
            <xdr:cNvSpPr txBox="1"/>
          </xdr:nvSpPr>
          <xdr:spPr>
            <a:xfrm>
              <a:off x="946042" y="8313873"/>
              <a:ext cx="1587285"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dN</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i="0">
                            <a:solidFill>
                              <a:schemeClr val="tx1"/>
                            </a:solidFill>
                            <a:effectLst/>
                            <a:latin typeface="Cambria Math"/>
                            <a:ea typeface="+mn-ea"/>
                            <a:cs typeface="+mn-cs"/>
                          </a:rPr>
                          <m:t>s</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a:solidFill>
                              <a:schemeClr val="tx1"/>
                            </a:solidFill>
                            <a:effectLst/>
                            <a:latin typeface="Cambria Math"/>
                            <a:ea typeface="+mn-ea"/>
                            <a:cs typeface="+mn-cs"/>
                          </a:rPr>
                          <m:t>d</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c</m:t>
                        </m:r>
                      </m:sub>
                    </m:sSub>
                  </m:oMath>
                </m:oMathPara>
              </a14:m>
              <a:endParaRPr kumimoji="1" lang="ja-JP" altLang="en-US" sz="1100"/>
            </a:p>
          </xdr:txBody>
        </xdr:sp>
      </mc:Choice>
      <mc:Fallback xmlns="">
        <xdr:sp macro="" textlink="">
          <xdr:nvSpPr>
            <xdr:cNvPr id="4" name="テキスト ボックス 3"/>
            <xdr:cNvSpPr txBox="1"/>
          </xdr:nvSpPr>
          <xdr:spPr>
            <a:xfrm>
              <a:off x="946042" y="8313873"/>
              <a:ext cx="1587285"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dN=𝑛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endParaRPr kumimoji="1" lang="ja-JP" altLang="en-US"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371475</xdr:colOff>
      <xdr:row>110</xdr:row>
      <xdr:rowOff>0</xdr:rowOff>
    </xdr:from>
    <xdr:to>
      <xdr:col>9</xdr:col>
      <xdr:colOff>47625</xdr:colOff>
      <xdr:row>151</xdr:row>
      <xdr:rowOff>171450</xdr:rowOff>
    </xdr:to>
    <xdr:pic>
      <xdr:nvPicPr>
        <xdr:cNvPr id="22528"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1840825"/>
          <a:ext cx="6038850" cy="79819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0</xdr:col>
      <xdr:colOff>371475</xdr:colOff>
      <xdr:row>159</xdr:row>
      <xdr:rowOff>152400</xdr:rowOff>
    </xdr:from>
    <xdr:to>
      <xdr:col>9</xdr:col>
      <xdr:colOff>38100</xdr:colOff>
      <xdr:row>207</xdr:row>
      <xdr:rowOff>133350</xdr:rowOff>
    </xdr:to>
    <xdr:pic>
      <xdr:nvPicPr>
        <xdr:cNvPr id="22529"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31546800"/>
          <a:ext cx="6029325" cy="8210550"/>
        </a:xfrm>
        <a:prstGeom prst="rect">
          <a:avLst/>
        </a:prstGeom>
        <a:solidFill>
          <a:srgbClr val="00B0F0">
            <a:alpha val="61176"/>
          </a:srgbClr>
        </a:solidFill>
        <a:ln w="3175">
          <a:solidFill>
            <a:srgbClr val="000000"/>
          </a:solidFill>
          <a:miter lim="800000"/>
          <a:headEnd/>
          <a:tailEnd/>
        </a:ln>
      </xdr:spPr>
    </xdr:pic>
    <xdr:clientData fLocksWithSheet="0"/>
  </xdr:twoCellAnchor>
  <mc:AlternateContent xmlns:mc="http://schemas.openxmlformats.org/markup-compatibility/2006">
    <mc:Choice xmlns:a14="http://schemas.microsoft.com/office/drawing/2010/main" Requires="a14">
      <xdr:twoCellAnchor editAs="oneCell">
        <xdr:from>
          <xdr:col>0</xdr:col>
          <xdr:colOff>769216</xdr:colOff>
          <xdr:row>16</xdr:row>
          <xdr:rowOff>76200</xdr:rowOff>
        </xdr:from>
        <xdr:to>
          <xdr:col>9</xdr:col>
          <xdr:colOff>123825</xdr:colOff>
          <xdr:row>49</xdr:row>
          <xdr:rowOff>152400</xdr:rowOff>
        </xdr:to>
        <xdr:pic>
          <xdr:nvPicPr>
            <xdr:cNvPr id="22530" name="Picture 162"/>
            <xdr:cNvPicPr>
              <a:picLocks noChangeAspect="1" noChangeArrowheads="1"/>
              <a:extLst>
                <a:ext uri="{84589F7E-364E-4C9E-8A38-B11213B215E9}">
                  <a14:cameraTool cellRange="$L$6:$V$47" spid="_x0000_s22602"/>
                </a:ext>
              </a:extLst>
            </xdr:cNvPicPr>
          </xdr:nvPicPr>
          <xdr:blipFill>
            <a:blip xmlns:r="http://schemas.openxmlformats.org/officeDocument/2006/relationships" r:embed="rId2"/>
            <a:srcRect/>
            <a:stretch>
              <a:fillRect/>
            </a:stretch>
          </xdr:blipFill>
          <xdr:spPr bwMode="auto">
            <a:xfrm>
              <a:off x="769216" y="3514725"/>
              <a:ext cx="5717309" cy="6400800"/>
            </a:xfrm>
            <a:prstGeom prst="rect">
              <a:avLst/>
            </a:prstGeom>
            <a:solidFill>
              <a:srgbClr val="FFFFFF" mc:Ignorable="a14" a14:legacySpreadsheetColorIndex="65"/>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57</xdr:row>
          <xdr:rowOff>190500</xdr:rowOff>
        </xdr:from>
        <xdr:to>
          <xdr:col>9</xdr:col>
          <xdr:colOff>38100</xdr:colOff>
          <xdr:row>92</xdr:row>
          <xdr:rowOff>19050</xdr:rowOff>
        </xdr:to>
        <xdr:pic>
          <xdr:nvPicPr>
            <xdr:cNvPr id="22531" name="Picture 179"/>
            <xdr:cNvPicPr>
              <a:picLocks noChangeAspect="1" noChangeArrowheads="1"/>
              <a:extLst>
                <a:ext uri="{84589F7E-364E-4C9E-8A38-B11213B215E9}">
                  <a14:cameraTool cellRange="$L$57:$V$98" spid="_x0000_s22603"/>
                </a:ext>
              </a:extLst>
            </xdr:cNvPicPr>
          </xdr:nvPicPr>
          <xdr:blipFill>
            <a:blip xmlns:r="http://schemas.openxmlformats.org/officeDocument/2006/relationships" r:embed="rId3"/>
            <a:srcRect/>
            <a:stretch>
              <a:fillRect/>
            </a:stretch>
          </xdr:blipFill>
          <xdr:spPr bwMode="auto">
            <a:xfrm>
              <a:off x="542925" y="11668125"/>
              <a:ext cx="5857875" cy="6496050"/>
            </a:xfrm>
            <a:prstGeom prst="rect">
              <a:avLst/>
            </a:prstGeom>
            <a:solidFill>
              <a:srgbClr val="FFFFFF" mc:Ignorable="a14" a14:legacySpreadsheetColorIndex="65"/>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0"/>
  <sheetViews>
    <sheetView tabSelected="1" view="pageBreakPreview" zoomScaleNormal="100" zoomScaleSheetLayoutView="100" workbookViewId="0">
      <selection activeCell="A3" sqref="A3:A4"/>
    </sheetView>
  </sheetViews>
  <sheetFormatPr defaultRowHeight="13.5"/>
  <cols>
    <col min="1" max="1" width="13.625" style="1" customWidth="1"/>
    <col min="2" max="2" width="12.5" style="1" customWidth="1"/>
    <col min="3" max="3" width="9.125" style="1" customWidth="1"/>
    <col min="4" max="4" width="6.75" style="1" customWidth="1"/>
    <col min="5" max="5" width="6.875" style="1" customWidth="1"/>
    <col min="6" max="6" width="7.625" style="1" customWidth="1"/>
    <col min="7" max="7" width="11.125" style="1" customWidth="1"/>
    <col min="8" max="8" width="6.5" style="1" customWidth="1"/>
    <col min="9" max="9" width="8.375" style="1" customWidth="1"/>
    <col min="10" max="10" width="6.5" style="1" customWidth="1"/>
    <col min="11" max="11" width="5.625" style="1" customWidth="1"/>
    <col min="12" max="16384" width="9" style="1"/>
  </cols>
  <sheetData>
    <row r="1" spans="1:12" ht="15" customHeight="1" thickBot="1">
      <c r="A1" s="13"/>
      <c r="B1" s="13"/>
      <c r="C1" s="13"/>
      <c r="D1" s="13"/>
      <c r="E1" s="13"/>
      <c r="F1" s="229"/>
      <c r="G1" s="458"/>
      <c r="H1" s="229"/>
      <c r="I1" s="344"/>
      <c r="J1" s="344"/>
    </row>
    <row r="2" spans="1:12" ht="18.75" customHeight="1" thickTop="1" thickBot="1">
      <c r="A2" s="459" t="s">
        <v>177</v>
      </c>
      <c r="B2" s="460"/>
      <c r="C2" s="460"/>
      <c r="D2" s="460"/>
      <c r="E2" s="460"/>
      <c r="F2" s="460"/>
      <c r="G2" s="460"/>
      <c r="H2" s="460"/>
      <c r="I2" s="460"/>
      <c r="J2" s="461"/>
    </row>
    <row r="3" spans="1:12" ht="20.100000000000001" customHeight="1" thickTop="1">
      <c r="A3" s="365" t="s">
        <v>18</v>
      </c>
      <c r="B3" s="310" t="s">
        <v>141</v>
      </c>
      <c r="C3" s="311"/>
      <c r="D3" s="311"/>
      <c r="E3" s="311"/>
      <c r="F3" s="311"/>
      <c r="G3" s="312"/>
      <c r="H3" s="2" t="s">
        <v>147</v>
      </c>
      <c r="I3" s="306"/>
      <c r="J3" s="307"/>
    </row>
    <row r="4" spans="1:12" ht="20.100000000000001" customHeight="1">
      <c r="A4" s="366"/>
      <c r="B4" s="313"/>
      <c r="C4" s="314"/>
      <c r="D4" s="314"/>
      <c r="E4" s="314"/>
      <c r="F4" s="314"/>
      <c r="G4" s="315"/>
      <c r="H4" s="3" t="s">
        <v>31</v>
      </c>
      <c r="I4" s="308"/>
      <c r="J4" s="309"/>
    </row>
    <row r="5" spans="1:12" ht="27" customHeight="1">
      <c r="A5" s="4" t="s">
        <v>19</v>
      </c>
      <c r="B5" s="350"/>
      <c r="C5" s="351"/>
      <c r="D5" s="351"/>
      <c r="E5" s="352"/>
      <c r="F5" s="255" t="s">
        <v>3</v>
      </c>
      <c r="G5" s="316"/>
      <c r="H5" s="317"/>
      <c r="I5" s="317"/>
      <c r="J5" s="318"/>
      <c r="L5" s="5"/>
    </row>
    <row r="6" spans="1:12" ht="27" customHeight="1" thickBot="1">
      <c r="A6" s="6" t="s">
        <v>2</v>
      </c>
      <c r="B6" s="274"/>
      <c r="C6" s="275"/>
      <c r="D6" s="275"/>
      <c r="E6" s="276"/>
      <c r="F6" s="326"/>
      <c r="G6" s="319"/>
      <c r="H6" s="320"/>
      <c r="I6" s="320"/>
      <c r="J6" s="321"/>
      <c r="L6" s="5"/>
    </row>
    <row r="7" spans="1:12" s="13" customFormat="1" ht="27" customHeight="1">
      <c r="A7" s="216" t="s">
        <v>8</v>
      </c>
      <c r="B7" s="336"/>
      <c r="C7" s="337"/>
      <c r="D7" s="337"/>
      <c r="E7" s="337"/>
      <c r="F7" s="345" t="s">
        <v>13</v>
      </c>
      <c r="G7" s="330"/>
      <c r="H7" s="331"/>
      <c r="I7" s="331"/>
      <c r="J7" s="332"/>
    </row>
    <row r="8" spans="1:12" s="13" customFormat="1" ht="20.100000000000001" customHeight="1">
      <c r="A8" s="217" t="s">
        <v>32</v>
      </c>
      <c r="B8" s="14"/>
      <c r="C8" s="15" t="s">
        <v>33</v>
      </c>
      <c r="D8" s="342"/>
      <c r="E8" s="343"/>
      <c r="F8" s="346"/>
      <c r="G8" s="347"/>
      <c r="H8" s="348"/>
      <c r="I8" s="348"/>
      <c r="J8" s="349"/>
    </row>
    <row r="9" spans="1:12" s="13" customFormat="1" ht="39" customHeight="1">
      <c r="A9" s="218" t="s">
        <v>35</v>
      </c>
      <c r="B9" s="333"/>
      <c r="C9" s="334"/>
      <c r="D9" s="334"/>
      <c r="E9" s="334"/>
      <c r="F9" s="334"/>
      <c r="G9" s="334"/>
      <c r="H9" s="334"/>
      <c r="I9" s="334"/>
      <c r="J9" s="335"/>
    </row>
    <row r="10" spans="1:12" ht="20.100000000000001" customHeight="1">
      <c r="A10" s="281" t="s">
        <v>11</v>
      </c>
      <c r="B10" s="131" t="s">
        <v>97</v>
      </c>
      <c r="C10" s="145"/>
      <c r="D10" s="146" t="s">
        <v>23</v>
      </c>
      <c r="E10" s="147"/>
      <c r="F10" s="146" t="s">
        <v>24</v>
      </c>
      <c r="G10" s="147"/>
      <c r="H10" s="148" t="s">
        <v>99</v>
      </c>
      <c r="I10" s="149" t="s">
        <v>25</v>
      </c>
      <c r="J10" s="130"/>
    </row>
    <row r="11" spans="1:12" ht="20.100000000000001" customHeight="1">
      <c r="A11" s="282"/>
      <c r="B11" s="131" t="s">
        <v>98</v>
      </c>
      <c r="C11" s="145"/>
      <c r="D11" s="146" t="s">
        <v>23</v>
      </c>
      <c r="E11" s="147"/>
      <c r="F11" s="146" t="s">
        <v>24</v>
      </c>
      <c r="G11" s="147"/>
      <c r="H11" s="148" t="s">
        <v>99</v>
      </c>
      <c r="I11" s="149"/>
      <c r="J11" s="150"/>
    </row>
    <row r="12" spans="1:12" ht="20.100000000000001" customHeight="1" thickBot="1">
      <c r="A12" s="283"/>
      <c r="B12" s="7" t="s">
        <v>9</v>
      </c>
      <c r="C12" s="294"/>
      <c r="D12" s="295"/>
      <c r="E12" s="296"/>
      <c r="F12" s="327"/>
      <c r="G12" s="328"/>
      <c r="H12" s="328"/>
      <c r="I12" s="328"/>
      <c r="J12" s="329"/>
    </row>
    <row r="13" spans="1:12" ht="3.75" customHeight="1" thickBot="1">
      <c r="A13" s="278"/>
      <c r="B13" s="278"/>
      <c r="C13" s="278"/>
      <c r="D13" s="278"/>
      <c r="E13" s="278"/>
      <c r="F13" s="278"/>
      <c r="G13" s="278"/>
      <c r="H13" s="278"/>
      <c r="I13" s="278"/>
      <c r="J13" s="278"/>
    </row>
    <row r="14" spans="1:12" ht="15" customHeight="1">
      <c r="A14" s="284" t="s">
        <v>178</v>
      </c>
      <c r="B14" s="262" t="s">
        <v>134</v>
      </c>
      <c r="C14" s="263"/>
      <c r="D14" s="263"/>
      <c r="E14" s="264"/>
      <c r="F14" s="367" t="s">
        <v>136</v>
      </c>
      <c r="G14" s="369" t="str">
        <f>IF(AND('1.定格消費電力'!G24&lt;&gt;"",'1.定格消費電力'!G24&lt;='1.定格消費電力'!D26,'1.定格消費電力'!G24&gt;='1.定格消費電力'!E26,'1.定格消費電力'!G22&lt;&gt;""),'1.定格消費電力'!G22,"")</f>
        <v/>
      </c>
      <c r="H14" s="255" t="s">
        <v>121</v>
      </c>
      <c r="I14" s="268" t="s">
        <v>135</v>
      </c>
      <c r="J14" s="269"/>
    </row>
    <row r="15" spans="1:12" ht="15" customHeight="1">
      <c r="A15" s="285"/>
      <c r="B15" s="265"/>
      <c r="C15" s="266"/>
      <c r="D15" s="266"/>
      <c r="E15" s="267"/>
      <c r="F15" s="368"/>
      <c r="G15" s="370"/>
      <c r="H15" s="256"/>
      <c r="I15" s="208">
        <f>+'1.定格消費電力'!D26</f>
        <v>5</v>
      </c>
      <c r="J15" s="209">
        <f>+'1.定格消費電力'!E26</f>
        <v>-10</v>
      </c>
    </row>
    <row r="16" spans="1:12" ht="7.5" customHeight="1">
      <c r="A16" s="285"/>
      <c r="B16" s="270" t="s">
        <v>116</v>
      </c>
      <c r="C16" s="271"/>
      <c r="D16" s="271"/>
      <c r="E16" s="271"/>
      <c r="F16" s="379" t="s">
        <v>15</v>
      </c>
      <c r="G16" s="210"/>
      <c r="H16" s="210"/>
      <c r="I16" s="210"/>
      <c r="J16" s="211"/>
    </row>
    <row r="17" spans="1:13" ht="7.5" customHeight="1">
      <c r="A17" s="285"/>
      <c r="B17" s="272"/>
      <c r="C17" s="273"/>
      <c r="D17" s="273"/>
      <c r="E17" s="273"/>
      <c r="F17" s="380"/>
      <c r="G17" s="212"/>
      <c r="H17" s="212"/>
      <c r="I17" s="212"/>
      <c r="J17" s="213"/>
    </row>
    <row r="18" spans="1:13" ht="15" customHeight="1">
      <c r="A18" s="285"/>
      <c r="B18" s="353" t="s">
        <v>117</v>
      </c>
      <c r="C18" s="354"/>
      <c r="D18" s="354"/>
      <c r="E18" s="355"/>
      <c r="F18" s="383" t="s">
        <v>64</v>
      </c>
      <c r="G18" s="277" t="str">
        <f>+'3.立上り性能'!I20</f>
        <v/>
      </c>
      <c r="H18" s="255" t="s">
        <v>36</v>
      </c>
      <c r="I18" s="371"/>
      <c r="J18" s="372"/>
    </row>
    <row r="19" spans="1:13" ht="15" customHeight="1">
      <c r="A19" s="285"/>
      <c r="B19" s="356"/>
      <c r="C19" s="357"/>
      <c r="D19" s="357"/>
      <c r="E19" s="358"/>
      <c r="F19" s="384"/>
      <c r="G19" s="277"/>
      <c r="H19" s="256"/>
      <c r="I19" s="373"/>
      <c r="J19" s="374"/>
    </row>
    <row r="20" spans="1:13" ht="15" customHeight="1">
      <c r="A20" s="285"/>
      <c r="B20" s="240" t="s">
        <v>118</v>
      </c>
      <c r="C20" s="241"/>
      <c r="D20" s="241"/>
      <c r="E20" s="242"/>
      <c r="F20" s="238" t="s">
        <v>91</v>
      </c>
      <c r="G20" s="324" t="str">
        <f>IF(+'4.調理能力'!G20&lt;&gt;"",+'4.調理能力'!G20,"")</f>
        <v/>
      </c>
      <c r="H20" s="255" t="s">
        <v>88</v>
      </c>
      <c r="I20" s="359" t="s">
        <v>142</v>
      </c>
      <c r="J20" s="339"/>
    </row>
    <row r="21" spans="1:13" ht="15" customHeight="1">
      <c r="A21" s="285"/>
      <c r="B21" s="243"/>
      <c r="C21" s="244"/>
      <c r="D21" s="244"/>
      <c r="E21" s="245"/>
      <c r="F21" s="239"/>
      <c r="G21" s="325"/>
      <c r="H21" s="256"/>
      <c r="I21" s="360"/>
      <c r="J21" s="361"/>
    </row>
    <row r="22" spans="1:13" ht="15" customHeight="1">
      <c r="A22" s="285"/>
      <c r="B22" s="243"/>
      <c r="C22" s="244"/>
      <c r="D22" s="244"/>
      <c r="E22" s="245"/>
      <c r="F22" s="238" t="s">
        <v>92</v>
      </c>
      <c r="G22" s="386" t="str">
        <f>IF(+'4.調理能力'!G22&lt;&gt;"",+'4.調理能力'!G22,"")</f>
        <v/>
      </c>
      <c r="H22" s="255" t="s">
        <v>89</v>
      </c>
      <c r="I22" s="360"/>
      <c r="J22" s="361"/>
    </row>
    <row r="23" spans="1:13" ht="15" customHeight="1">
      <c r="A23" s="285"/>
      <c r="B23" s="246"/>
      <c r="C23" s="247"/>
      <c r="D23" s="247"/>
      <c r="E23" s="248"/>
      <c r="F23" s="239"/>
      <c r="G23" s="387"/>
      <c r="H23" s="256"/>
      <c r="I23" s="340"/>
      <c r="J23" s="341"/>
    </row>
    <row r="24" spans="1:13" ht="15" customHeight="1">
      <c r="A24" s="285"/>
      <c r="B24" s="297" t="s">
        <v>119</v>
      </c>
      <c r="C24" s="232" t="s">
        <v>12</v>
      </c>
      <c r="D24" s="233"/>
      <c r="E24" s="234"/>
      <c r="F24" s="238" t="s">
        <v>151</v>
      </c>
      <c r="G24" s="253" t="str">
        <f>+'5.消費電力量'!I18</f>
        <v/>
      </c>
      <c r="H24" s="255" t="s">
        <v>68</v>
      </c>
      <c r="I24" s="249"/>
      <c r="J24" s="250"/>
    </row>
    <row r="25" spans="1:13" ht="15" customHeight="1">
      <c r="A25" s="285"/>
      <c r="B25" s="298"/>
      <c r="C25" s="235"/>
      <c r="D25" s="236"/>
      <c r="E25" s="237"/>
      <c r="F25" s="239"/>
      <c r="G25" s="254"/>
      <c r="H25" s="256"/>
      <c r="I25" s="249"/>
      <c r="J25" s="250"/>
    </row>
    <row r="26" spans="1:13" ht="15" customHeight="1">
      <c r="A26" s="285"/>
      <c r="B26" s="298"/>
      <c r="C26" s="286" t="s">
        <v>26</v>
      </c>
      <c r="D26" s="287"/>
      <c r="E26" s="288"/>
      <c r="F26" s="238" t="s">
        <v>152</v>
      </c>
      <c r="G26" s="253" t="str">
        <f>+'5.消費電力量'!I26</f>
        <v/>
      </c>
      <c r="H26" s="255" t="s">
        <v>68</v>
      </c>
      <c r="I26" s="338"/>
      <c r="J26" s="339"/>
    </row>
    <row r="27" spans="1:13" ht="15" customHeight="1">
      <c r="A27" s="285"/>
      <c r="B27" s="298"/>
      <c r="C27" s="289"/>
      <c r="D27" s="290"/>
      <c r="E27" s="291"/>
      <c r="F27" s="239"/>
      <c r="G27" s="254"/>
      <c r="H27" s="256"/>
      <c r="I27" s="340"/>
      <c r="J27" s="341"/>
    </row>
    <row r="28" spans="1:13" ht="15" customHeight="1">
      <c r="A28" s="285"/>
      <c r="B28" s="298"/>
      <c r="C28" s="232" t="s">
        <v>27</v>
      </c>
      <c r="D28" s="233"/>
      <c r="E28" s="234"/>
      <c r="F28" s="238" t="s">
        <v>153</v>
      </c>
      <c r="G28" s="253" t="str">
        <f>'5.消費電力量'!I36</f>
        <v/>
      </c>
      <c r="H28" s="255" t="s">
        <v>5</v>
      </c>
      <c r="I28" s="249"/>
      <c r="J28" s="250"/>
    </row>
    <row r="29" spans="1:13" ht="15" customHeight="1">
      <c r="A29" s="285"/>
      <c r="B29" s="298"/>
      <c r="C29" s="235"/>
      <c r="D29" s="236"/>
      <c r="E29" s="237"/>
      <c r="F29" s="239"/>
      <c r="G29" s="254"/>
      <c r="H29" s="256"/>
      <c r="I29" s="249"/>
      <c r="J29" s="250"/>
      <c r="L29" s="11"/>
    </row>
    <row r="30" spans="1:13" ht="15" customHeight="1">
      <c r="A30" s="285"/>
      <c r="B30" s="298"/>
      <c r="C30" s="232" t="s">
        <v>146</v>
      </c>
      <c r="D30" s="233"/>
      <c r="E30" s="234"/>
      <c r="F30" s="381" t="s">
        <v>154</v>
      </c>
      <c r="G30" s="322" t="str">
        <f>'5.消費電力量'!I47</f>
        <v/>
      </c>
      <c r="H30" s="255" t="s">
        <v>90</v>
      </c>
      <c r="I30" s="257" t="str">
        <f>"立上り回数 "&amp;TEXT(+'5.消費電力量'!I44,"0")&amp;"回/日"</f>
        <v>立上り回数 1回/日</v>
      </c>
      <c r="J30" s="258"/>
      <c r="L30" s="1">
        <f>+'5.消費電力量'!I44</f>
        <v>1</v>
      </c>
      <c r="M30" s="12"/>
    </row>
    <row r="31" spans="1:13" ht="15" customHeight="1">
      <c r="A31" s="285"/>
      <c r="B31" s="299"/>
      <c r="C31" s="235"/>
      <c r="D31" s="236"/>
      <c r="E31" s="237"/>
      <c r="F31" s="382"/>
      <c r="G31" s="323"/>
      <c r="H31" s="256"/>
      <c r="I31" s="251" t="str">
        <f>"調理回数 "&amp;TEXT(+'5.消費電力量'!I45,"0")&amp;"回/日"</f>
        <v>調理回数 1回/日</v>
      </c>
      <c r="J31" s="252"/>
      <c r="L31" s="1">
        <f>+'5.消費電力量'!I45</f>
        <v>1</v>
      </c>
    </row>
    <row r="32" spans="1:13" ht="7.5" customHeight="1">
      <c r="A32" s="285"/>
      <c r="B32" s="270" t="s">
        <v>138</v>
      </c>
      <c r="C32" s="271"/>
      <c r="D32" s="271"/>
      <c r="E32" s="271"/>
      <c r="F32" s="379" t="s">
        <v>15</v>
      </c>
      <c r="G32" s="210"/>
      <c r="H32" s="210"/>
      <c r="I32" s="210"/>
      <c r="J32" s="211"/>
    </row>
    <row r="33" spans="1:10" ht="7.5" customHeight="1">
      <c r="A33" s="285"/>
      <c r="B33" s="272"/>
      <c r="C33" s="273"/>
      <c r="D33" s="273"/>
      <c r="E33" s="273"/>
      <c r="F33" s="380"/>
      <c r="G33" s="212"/>
      <c r="H33" s="212"/>
      <c r="I33" s="212"/>
      <c r="J33" s="213"/>
    </row>
    <row r="34" spans="1:10" ht="15" customHeight="1">
      <c r="A34" s="285"/>
      <c r="B34" s="292" t="s">
        <v>137</v>
      </c>
      <c r="C34" s="300" t="s">
        <v>144</v>
      </c>
      <c r="D34" s="301"/>
      <c r="E34" s="302"/>
      <c r="F34" s="279" t="s">
        <v>120</v>
      </c>
      <c r="G34" s="385" t="str">
        <f>'7.均一性'!D99</f>
        <v/>
      </c>
      <c r="H34" s="375"/>
      <c r="I34" s="375"/>
      <c r="J34" s="376"/>
    </row>
    <row r="35" spans="1:10" ht="25.5" customHeight="1" thickBot="1">
      <c r="A35" s="285"/>
      <c r="B35" s="293"/>
      <c r="C35" s="303"/>
      <c r="D35" s="304"/>
      <c r="E35" s="305"/>
      <c r="F35" s="280"/>
      <c r="G35" s="385"/>
      <c r="H35" s="377"/>
      <c r="I35" s="377"/>
      <c r="J35" s="378"/>
    </row>
    <row r="36" spans="1:10" s="13" customFormat="1" ht="15" customHeight="1">
      <c r="A36" s="259" t="s">
        <v>143</v>
      </c>
      <c r="B36" s="24"/>
      <c r="C36" s="16"/>
      <c r="D36" s="16"/>
      <c r="E36" s="16"/>
      <c r="F36" s="16"/>
      <c r="G36" s="16"/>
      <c r="H36" s="16"/>
      <c r="I36" s="16"/>
      <c r="J36" s="17"/>
    </row>
    <row r="37" spans="1:10" s="13" customFormat="1" ht="15" customHeight="1">
      <c r="A37" s="260"/>
      <c r="B37" s="25"/>
      <c r="C37" s="19"/>
      <c r="D37" s="19"/>
      <c r="E37" s="19"/>
      <c r="F37" s="19"/>
      <c r="G37" s="19"/>
      <c r="H37" s="19"/>
      <c r="I37" s="19"/>
      <c r="J37" s="20"/>
    </row>
    <row r="38" spans="1:10" s="13" customFormat="1" ht="15" customHeight="1">
      <c r="A38" s="260"/>
      <c r="B38" s="25"/>
      <c r="C38" s="19"/>
      <c r="D38" s="19"/>
      <c r="E38" s="19"/>
      <c r="F38" s="19"/>
      <c r="G38" s="19"/>
      <c r="H38" s="19"/>
      <c r="I38" s="19"/>
      <c r="J38" s="20"/>
    </row>
    <row r="39" spans="1:10" s="13" customFormat="1" ht="15" customHeight="1">
      <c r="A39" s="260"/>
      <c r="B39" s="25"/>
      <c r="C39" s="19"/>
      <c r="D39" s="19"/>
      <c r="E39" s="19"/>
      <c r="F39" s="19"/>
      <c r="G39" s="19"/>
      <c r="H39" s="19"/>
      <c r="I39" s="19"/>
      <c r="J39" s="20"/>
    </row>
    <row r="40" spans="1:10" s="13" customFormat="1" ht="15" customHeight="1">
      <c r="A40" s="260"/>
      <c r="B40" s="25"/>
      <c r="C40" s="19"/>
      <c r="D40" s="19"/>
      <c r="E40" s="19"/>
      <c r="F40" s="19"/>
      <c r="G40" s="19"/>
      <c r="H40" s="19"/>
      <c r="I40" s="19"/>
      <c r="J40" s="20"/>
    </row>
    <row r="41" spans="1:10" s="13" customFormat="1" ht="15" customHeight="1">
      <c r="A41" s="260"/>
      <c r="B41" s="25"/>
      <c r="C41" s="19"/>
      <c r="D41" s="19"/>
      <c r="E41" s="19"/>
      <c r="F41" s="19"/>
      <c r="G41" s="19"/>
      <c r="H41" s="19"/>
      <c r="I41" s="19"/>
      <c r="J41" s="20"/>
    </row>
    <row r="42" spans="1:10" s="13" customFormat="1" ht="15" customHeight="1">
      <c r="A42" s="260"/>
      <c r="B42" s="25"/>
      <c r="C42" s="19"/>
      <c r="D42" s="19"/>
      <c r="E42" s="19"/>
      <c r="F42" s="19"/>
      <c r="G42" s="19"/>
      <c r="H42" s="19"/>
      <c r="I42" s="19"/>
      <c r="J42" s="20"/>
    </row>
    <row r="43" spans="1:10" s="13" customFormat="1" ht="15" customHeight="1">
      <c r="A43" s="260"/>
      <c r="B43" s="25"/>
      <c r="C43" s="19"/>
      <c r="D43" s="19"/>
      <c r="E43" s="19"/>
      <c r="F43" s="19"/>
      <c r="G43" s="19"/>
      <c r="H43" s="19"/>
      <c r="I43" s="19"/>
      <c r="J43" s="20"/>
    </row>
    <row r="44" spans="1:10" s="13" customFormat="1" ht="15" customHeight="1">
      <c r="A44" s="260"/>
      <c r="B44" s="25"/>
      <c r="C44" s="19"/>
      <c r="D44" s="19"/>
      <c r="E44" s="19"/>
      <c r="F44" s="19"/>
      <c r="G44" s="19"/>
      <c r="H44" s="19"/>
      <c r="I44" s="19"/>
      <c r="J44" s="20"/>
    </row>
    <row r="45" spans="1:10" s="13" customFormat="1" ht="15" customHeight="1">
      <c r="A45" s="260"/>
      <c r="B45" s="18"/>
      <c r="C45" s="19"/>
      <c r="D45" s="19"/>
      <c r="E45" s="19"/>
      <c r="F45" s="19"/>
      <c r="G45" s="19"/>
      <c r="H45" s="19"/>
      <c r="I45" s="19"/>
      <c r="J45" s="20"/>
    </row>
    <row r="46" spans="1:10" s="13" customFormat="1" ht="15" customHeight="1">
      <c r="A46" s="260"/>
      <c r="B46" s="18"/>
      <c r="C46" s="19"/>
      <c r="D46" s="19"/>
      <c r="E46" s="19"/>
      <c r="F46" s="19"/>
      <c r="G46" s="19"/>
      <c r="H46" s="19"/>
      <c r="I46" s="19"/>
      <c r="J46" s="20"/>
    </row>
    <row r="47" spans="1:10" s="13" customFormat="1" ht="15" customHeight="1">
      <c r="A47" s="260"/>
      <c r="B47" s="18"/>
      <c r="C47" s="19"/>
      <c r="D47" s="19"/>
      <c r="E47" s="19"/>
      <c r="F47" s="19"/>
      <c r="G47" s="19"/>
      <c r="H47" s="19"/>
      <c r="I47" s="19"/>
      <c r="J47" s="20"/>
    </row>
    <row r="48" spans="1:10" s="13" customFormat="1" ht="15" customHeight="1">
      <c r="A48" s="260"/>
      <c r="B48" s="18"/>
      <c r="C48" s="19"/>
      <c r="D48" s="19"/>
      <c r="E48" s="19"/>
      <c r="F48" s="19"/>
      <c r="G48" s="19"/>
      <c r="H48" s="19"/>
      <c r="I48" s="19"/>
      <c r="J48" s="20"/>
    </row>
    <row r="49" spans="1:10" s="13" customFormat="1" ht="15" customHeight="1" thickBot="1">
      <c r="A49" s="261"/>
      <c r="B49" s="21"/>
      <c r="C49" s="22"/>
      <c r="D49" s="22"/>
      <c r="E49" s="22"/>
      <c r="F49" s="22"/>
      <c r="G49" s="22"/>
      <c r="H49" s="22"/>
      <c r="I49" s="22"/>
      <c r="J49" s="23"/>
    </row>
    <row r="50" spans="1:10" ht="10.15" customHeight="1"/>
  </sheetData>
  <sheetProtection password="89E8" sheet="1" scenarios="1" formatCells="0" formatRows="0" insertRows="0" deleteRows="0"/>
  <mergeCells count="72">
    <mergeCell ref="I34:J35"/>
    <mergeCell ref="F32:F33"/>
    <mergeCell ref="F16:F17"/>
    <mergeCell ref="F30:F31"/>
    <mergeCell ref="F28:F29"/>
    <mergeCell ref="F18:F19"/>
    <mergeCell ref="G34:G35"/>
    <mergeCell ref="G22:G23"/>
    <mergeCell ref="G26:G27"/>
    <mergeCell ref="H26:H27"/>
    <mergeCell ref="H22:H23"/>
    <mergeCell ref="H34:H35"/>
    <mergeCell ref="H30:H31"/>
    <mergeCell ref="D8:E8"/>
    <mergeCell ref="H24:H25"/>
    <mergeCell ref="I1:J1"/>
    <mergeCell ref="F7:F8"/>
    <mergeCell ref="G8:J8"/>
    <mergeCell ref="B5:E5"/>
    <mergeCell ref="B18:E19"/>
    <mergeCell ref="I20:J23"/>
    <mergeCell ref="F20:F21"/>
    <mergeCell ref="A2:J2"/>
    <mergeCell ref="A3:A4"/>
    <mergeCell ref="H14:H15"/>
    <mergeCell ref="F14:F15"/>
    <mergeCell ref="G14:G15"/>
    <mergeCell ref="I18:J19"/>
    <mergeCell ref="C34:E35"/>
    <mergeCell ref="I3:J3"/>
    <mergeCell ref="I4:J4"/>
    <mergeCell ref="B3:G4"/>
    <mergeCell ref="G5:J6"/>
    <mergeCell ref="G30:G31"/>
    <mergeCell ref="G20:G21"/>
    <mergeCell ref="F22:F23"/>
    <mergeCell ref="F5:F6"/>
    <mergeCell ref="F12:J12"/>
    <mergeCell ref="C28:E29"/>
    <mergeCell ref="G7:J7"/>
    <mergeCell ref="B9:J9"/>
    <mergeCell ref="G24:G25"/>
    <mergeCell ref="B7:E7"/>
    <mergeCell ref="I26:J27"/>
    <mergeCell ref="A36:A49"/>
    <mergeCell ref="B14:E15"/>
    <mergeCell ref="I14:J14"/>
    <mergeCell ref="B32:E33"/>
    <mergeCell ref="B6:E6"/>
    <mergeCell ref="G18:G19"/>
    <mergeCell ref="H18:H19"/>
    <mergeCell ref="A13:J13"/>
    <mergeCell ref="B16:E17"/>
    <mergeCell ref="F34:F35"/>
    <mergeCell ref="A10:A12"/>
    <mergeCell ref="A14:A35"/>
    <mergeCell ref="C26:E27"/>
    <mergeCell ref="B34:B35"/>
    <mergeCell ref="C12:E12"/>
    <mergeCell ref="B24:B31"/>
    <mergeCell ref="C30:E31"/>
    <mergeCell ref="F26:F27"/>
    <mergeCell ref="B20:E23"/>
    <mergeCell ref="I28:J29"/>
    <mergeCell ref="I31:J31"/>
    <mergeCell ref="G28:G29"/>
    <mergeCell ref="H28:H29"/>
    <mergeCell ref="I24:J25"/>
    <mergeCell ref="H20:H21"/>
    <mergeCell ref="C24:E25"/>
    <mergeCell ref="F24:F25"/>
    <mergeCell ref="I30:J30"/>
  </mergeCells>
  <phoneticPr fontId="3"/>
  <conditionalFormatting sqref="I30:J30">
    <cfRule type="expression" dxfId="7" priority="2" stopIfTrue="1">
      <formula>$L$30&lt;&gt;1</formula>
    </cfRule>
  </conditionalFormatting>
  <conditionalFormatting sqref="I31:J31">
    <cfRule type="expression" dxfId="6" priority="1" stopIfTrue="1">
      <formula>$L$31&lt;&gt;1</formula>
    </cfRule>
  </conditionalFormatting>
  <pageMargins left="0.78740157480314965" right="0.51181102362204722" top="0.59055118110236227" bottom="0.59055118110236227" header="0.19685039370078741" footer="0.19685039370078741"/>
  <pageSetup paperSize="9" orientation="portrait"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4"/>
  <sheetViews>
    <sheetView view="pageBreakPreview" topLeftCell="A3" zoomScaleNormal="100" zoomScaleSheetLayoutView="100" workbookViewId="0">
      <selection activeCell="C5" sqref="C5:D5"/>
    </sheetView>
  </sheetViews>
  <sheetFormatPr defaultRowHeight="13.5"/>
  <cols>
    <col min="1" max="1" width="10.375" style="1" customWidth="1"/>
    <col min="2" max="2" width="6.125" style="1" customWidth="1"/>
    <col min="3" max="3" width="9.125" style="1" customWidth="1"/>
    <col min="4" max="4" width="10.875" style="1" customWidth="1"/>
    <col min="5" max="5" width="9.25" style="1" customWidth="1"/>
    <col min="6" max="6" width="8.75" style="1" customWidth="1"/>
    <col min="7" max="8" width="9.125" style="1" customWidth="1"/>
    <col min="9" max="9" width="7.625" style="1" customWidth="1"/>
    <col min="10" max="10" width="8.5" style="1" customWidth="1"/>
    <col min="11" max="11" width="5.625" style="1" customWidth="1"/>
    <col min="12" max="16384" width="9" style="1"/>
  </cols>
  <sheetData>
    <row r="1" spans="1:10" ht="15" customHeight="1" thickBot="1"/>
    <row r="2" spans="1:10" s="37" customFormat="1" ht="19.5" customHeight="1" thickTop="1" thickBot="1">
      <c r="A2" s="362" t="str">
        <f>+表紙!A2</f>
        <v>業務用厨房熱機器等性能測定結果　【電気機器】</v>
      </c>
      <c r="B2" s="363"/>
      <c r="C2" s="363"/>
      <c r="D2" s="363"/>
      <c r="E2" s="363"/>
      <c r="F2" s="363"/>
      <c r="G2" s="363"/>
      <c r="H2" s="363"/>
      <c r="I2" s="363"/>
      <c r="J2" s="364"/>
    </row>
    <row r="3" spans="1:10" s="37" customFormat="1" ht="28.5" customHeight="1" thickTop="1">
      <c r="A3" s="38" t="s">
        <v>179</v>
      </c>
      <c r="B3" s="398" t="str">
        <f>表紙!B3&amp;"　　　　　　　（１．定格消費電力）"</f>
        <v>コンベクションオーブン　　　　　　　（１．定格消費電力）</v>
      </c>
      <c r="C3" s="399"/>
      <c r="D3" s="399"/>
      <c r="E3" s="399"/>
      <c r="F3" s="399"/>
      <c r="G3" s="399"/>
      <c r="H3" s="399"/>
      <c r="I3" s="399"/>
      <c r="J3" s="400"/>
    </row>
    <row r="4" spans="1:10" s="37" customFormat="1" ht="20.100000000000001" customHeight="1" thickBot="1">
      <c r="A4" s="6" t="s">
        <v>2</v>
      </c>
      <c r="B4" s="389" t="str">
        <f>IF(表紙!$B$6=0,"",表紙!$B$6)</f>
        <v/>
      </c>
      <c r="C4" s="389"/>
      <c r="D4" s="390"/>
      <c r="E4" s="391"/>
      <c r="F4" s="226" t="s">
        <v>3</v>
      </c>
      <c r="G4" s="392" t="str">
        <f>IF(表紙!$G$5=0,"",表紙!$G$5)</f>
        <v/>
      </c>
      <c r="H4" s="393"/>
      <c r="I4" s="393"/>
      <c r="J4" s="394"/>
    </row>
    <row r="5" spans="1:10" s="37" customFormat="1" ht="15" customHeight="1" thickBot="1">
      <c r="A5" s="402" t="s">
        <v>34</v>
      </c>
      <c r="B5" s="403"/>
      <c r="C5" s="395"/>
      <c r="D5" s="395"/>
      <c r="E5" s="105" t="s">
        <v>127</v>
      </c>
      <c r="F5" s="214"/>
      <c r="G5" s="104" t="s">
        <v>21</v>
      </c>
      <c r="H5" s="214"/>
      <c r="I5" s="105" t="s">
        <v>22</v>
      </c>
      <c r="J5" s="215"/>
    </row>
    <row r="6" spans="1:10" s="37" customFormat="1" ht="15" customHeight="1">
      <c r="A6" s="43"/>
      <c r="B6" s="41"/>
      <c r="C6" s="41"/>
      <c r="D6" s="41"/>
      <c r="E6" s="41"/>
      <c r="F6" s="41"/>
      <c r="G6" s="41"/>
      <c r="H6" s="41"/>
      <c r="I6" s="41"/>
      <c r="J6" s="45"/>
    </row>
    <row r="7" spans="1:10" s="37" customFormat="1" ht="15" customHeight="1">
      <c r="A7" s="43"/>
      <c r="B7" s="188" t="s">
        <v>14</v>
      </c>
      <c r="C7" s="41"/>
      <c r="D7" s="41"/>
      <c r="E7" s="41"/>
      <c r="F7" s="41"/>
      <c r="G7" s="41"/>
      <c r="H7" s="41"/>
      <c r="I7" s="41"/>
      <c r="J7" s="45"/>
    </row>
    <row r="8" spans="1:10" s="37" customFormat="1" ht="15" customHeight="1">
      <c r="A8" s="43"/>
      <c r="B8" s="401" t="s">
        <v>148</v>
      </c>
      <c r="C8" s="401"/>
      <c r="D8" s="401"/>
      <c r="E8" s="401"/>
      <c r="F8" s="401"/>
      <c r="G8" s="401"/>
      <c r="H8" s="401"/>
      <c r="I8" s="401"/>
      <c r="J8" s="45"/>
    </row>
    <row r="9" spans="1:10" s="37" customFormat="1" ht="15" customHeight="1">
      <c r="A9" s="165"/>
      <c r="B9" s="401"/>
      <c r="C9" s="401"/>
      <c r="D9" s="401"/>
      <c r="E9" s="401"/>
      <c r="F9" s="401"/>
      <c r="G9" s="401"/>
      <c r="H9" s="401"/>
      <c r="I9" s="401"/>
      <c r="J9" s="45"/>
    </row>
    <row r="10" spans="1:10" s="37" customFormat="1" ht="7.5" customHeight="1">
      <c r="A10" s="43"/>
      <c r="B10" s="219"/>
      <c r="C10" s="219"/>
      <c r="D10" s="219"/>
      <c r="E10" s="219"/>
      <c r="F10" s="219"/>
      <c r="G10" s="219"/>
      <c r="H10" s="219"/>
      <c r="I10" s="219"/>
      <c r="J10" s="45"/>
    </row>
    <row r="11" spans="1:10" s="37" customFormat="1" ht="15" customHeight="1">
      <c r="A11" s="43"/>
      <c r="B11" s="220" t="s">
        <v>149</v>
      </c>
      <c r="C11" s="64"/>
      <c r="D11" s="64"/>
      <c r="E11" s="64"/>
      <c r="F11" s="64"/>
      <c r="G11" s="64"/>
      <c r="H11" s="64"/>
      <c r="I11" s="64"/>
      <c r="J11" s="45"/>
    </row>
    <row r="12" spans="1:10" s="37" customFormat="1" ht="15" customHeight="1">
      <c r="A12" s="43"/>
      <c r="B12" s="404" t="s">
        <v>150</v>
      </c>
      <c r="C12" s="404"/>
      <c r="D12" s="404"/>
      <c r="E12" s="404"/>
      <c r="F12" s="404"/>
      <c r="G12" s="404"/>
      <c r="H12" s="404"/>
      <c r="I12" s="404"/>
      <c r="J12" s="45"/>
    </row>
    <row r="13" spans="1:10" s="37" customFormat="1" ht="15" customHeight="1">
      <c r="A13" s="43"/>
      <c r="B13" s="404"/>
      <c r="C13" s="404"/>
      <c r="D13" s="404"/>
      <c r="E13" s="404"/>
      <c r="F13" s="404"/>
      <c r="G13" s="404"/>
      <c r="H13" s="404"/>
      <c r="I13" s="404"/>
      <c r="J13" s="45"/>
    </row>
    <row r="14" spans="1:10" s="37" customFormat="1" ht="17.25" customHeight="1">
      <c r="A14" s="43"/>
      <c r="B14" s="404"/>
      <c r="C14" s="404"/>
      <c r="D14" s="404"/>
      <c r="E14" s="404"/>
      <c r="F14" s="404"/>
      <c r="G14" s="404"/>
      <c r="H14" s="404"/>
      <c r="I14" s="404"/>
      <c r="J14" s="45"/>
    </row>
    <row r="15" spans="1:10" s="37" customFormat="1" ht="29.25" customHeight="1">
      <c r="A15" s="43"/>
      <c r="B15" s="404"/>
      <c r="C15" s="404"/>
      <c r="D15" s="404"/>
      <c r="E15" s="404"/>
      <c r="F15" s="404"/>
      <c r="G15" s="404"/>
      <c r="H15" s="404"/>
      <c r="I15" s="404"/>
      <c r="J15" s="45"/>
    </row>
    <row r="16" spans="1:10" s="37" customFormat="1" ht="15" customHeight="1">
      <c r="A16" s="43"/>
      <c r="B16" s="228"/>
      <c r="C16" s="228"/>
      <c r="D16" s="228"/>
      <c r="E16" s="228"/>
      <c r="F16" s="228"/>
      <c r="G16" s="228"/>
      <c r="H16" s="228"/>
      <c r="I16" s="228"/>
      <c r="J16" s="45"/>
    </row>
    <row r="17" spans="1:13" s="37" customFormat="1" ht="15" customHeight="1">
      <c r="A17" s="200"/>
      <c r="B17" s="206"/>
      <c r="C17" s="206"/>
      <c r="D17" s="206"/>
      <c r="G17" s="41"/>
      <c r="H17" s="41"/>
      <c r="I17" s="41"/>
      <c r="J17" s="45"/>
    </row>
    <row r="18" spans="1:13" s="37" customFormat="1" ht="7.5" customHeight="1">
      <c r="A18" s="43"/>
      <c r="B18" s="191"/>
      <c r="C18" s="191"/>
      <c r="D18" s="191"/>
      <c r="E18" s="192"/>
      <c r="F18" s="190"/>
      <c r="G18" s="193"/>
      <c r="H18" s="41"/>
      <c r="I18" s="41"/>
      <c r="J18" s="45"/>
    </row>
    <row r="19" spans="1:13" s="37" customFormat="1" ht="15" customHeight="1">
      <c r="A19" s="43"/>
      <c r="B19" s="41"/>
      <c r="C19" s="41"/>
      <c r="D19" s="41"/>
      <c r="E19" s="41"/>
      <c r="F19" s="41"/>
      <c r="G19" s="9"/>
      <c r="H19" s="9"/>
      <c r="I19" s="41"/>
      <c r="J19" s="45"/>
    </row>
    <row r="20" spans="1:13" s="37" customFormat="1" ht="17.25" customHeight="1">
      <c r="A20" s="43"/>
      <c r="B20" s="227" t="s">
        <v>176</v>
      </c>
      <c r="C20" s="41"/>
      <c r="D20" s="41"/>
      <c r="E20" s="41"/>
      <c r="F20" s="70" t="s">
        <v>128</v>
      </c>
      <c r="G20" s="230"/>
      <c r="H20" s="194" t="s">
        <v>121</v>
      </c>
      <c r="I20" s="194" t="s">
        <v>61</v>
      </c>
      <c r="J20" s="47"/>
      <c r="M20" s="41"/>
    </row>
    <row r="21" spans="1:13" s="37" customFormat="1" ht="7.5" customHeight="1">
      <c r="A21" s="43"/>
      <c r="B21" s="10"/>
      <c r="C21" s="41"/>
      <c r="D21" s="41"/>
      <c r="E21" s="41"/>
      <c r="F21" s="64"/>
      <c r="G21" s="91"/>
      <c r="H21" s="195"/>
      <c r="I21" s="195"/>
      <c r="J21" s="47"/>
      <c r="M21" s="111"/>
    </row>
    <row r="22" spans="1:13" s="37" customFormat="1" ht="30" customHeight="1">
      <c r="A22" s="43"/>
      <c r="B22" s="41" t="s">
        <v>129</v>
      </c>
      <c r="C22" s="41"/>
      <c r="D22" s="41"/>
      <c r="E22" s="196"/>
      <c r="F22" s="70" t="s">
        <v>130</v>
      </c>
      <c r="G22" s="231"/>
      <c r="H22" s="194" t="s">
        <v>121</v>
      </c>
      <c r="I22" s="194" t="s">
        <v>61</v>
      </c>
      <c r="J22" s="47"/>
    </row>
    <row r="23" spans="1:13" ht="7.5" customHeight="1" thickBot="1">
      <c r="A23" s="76"/>
      <c r="B23" s="9"/>
      <c r="C23" s="5"/>
      <c r="D23" s="9"/>
      <c r="E23" s="5"/>
      <c r="F23" s="60"/>
      <c r="G23" s="197"/>
      <c r="H23" s="9"/>
      <c r="I23" s="9"/>
      <c r="J23" s="45"/>
    </row>
    <row r="24" spans="1:13" ht="16.5" customHeight="1" thickBot="1">
      <c r="A24" s="76"/>
      <c r="B24" s="396" t="s">
        <v>145</v>
      </c>
      <c r="C24" s="397"/>
      <c r="D24" s="397"/>
      <c r="E24" s="397"/>
      <c r="F24" s="70" t="s">
        <v>131</v>
      </c>
      <c r="G24" s="203" t="str">
        <f>IF(OR(G22="",G20=""),"",(G20/G22)*100-100)</f>
        <v/>
      </c>
      <c r="H24" s="66" t="s">
        <v>132</v>
      </c>
      <c r="I24" s="66"/>
      <c r="J24" s="198"/>
    </row>
    <row r="25" spans="1:13" ht="11.25" customHeight="1">
      <c r="A25" s="76"/>
      <c r="B25" s="397"/>
      <c r="C25" s="397"/>
      <c r="D25" s="397"/>
      <c r="E25" s="397"/>
      <c r="F25" s="70"/>
      <c r="G25" s="207"/>
      <c r="H25" s="207"/>
      <c r="I25" s="66"/>
      <c r="J25" s="198"/>
    </row>
    <row r="26" spans="1:13" ht="16.5" customHeight="1">
      <c r="A26" s="76"/>
      <c r="B26" s="388" t="s">
        <v>135</v>
      </c>
      <c r="C26" s="388"/>
      <c r="D26" s="189">
        <v>5</v>
      </c>
      <c r="E26" s="190">
        <v>-10</v>
      </c>
      <c r="F26" s="60"/>
      <c r="G26" s="199"/>
      <c r="H26" s="199"/>
      <c r="I26" s="66"/>
      <c r="J26" s="198"/>
    </row>
    <row r="27" spans="1:13" ht="15.75" customHeight="1">
      <c r="A27" s="76"/>
      <c r="B27" s="41"/>
      <c r="C27" s="9"/>
      <c r="D27" s="9"/>
      <c r="E27" s="5"/>
      <c r="F27" s="9"/>
      <c r="G27" s="60"/>
      <c r="H27" s="197"/>
      <c r="I27" s="9"/>
      <c r="J27" s="45"/>
    </row>
    <row r="28" spans="1:13" ht="6.75" customHeight="1">
      <c r="A28" s="76"/>
      <c r="B28" s="41"/>
      <c r="C28" s="9"/>
      <c r="D28" s="9"/>
      <c r="E28" s="5"/>
      <c r="F28" s="9"/>
      <c r="G28" s="60"/>
      <c r="H28" s="197"/>
      <c r="I28" s="9"/>
      <c r="J28" s="45"/>
    </row>
    <row r="29" spans="1:13" ht="15" customHeight="1">
      <c r="A29" s="76"/>
      <c r="B29" s="66" t="s">
        <v>1</v>
      </c>
      <c r="C29" s="9"/>
      <c r="D29" s="9"/>
      <c r="E29" s="9"/>
      <c r="F29" s="9"/>
      <c r="G29" s="9"/>
      <c r="H29" s="9"/>
      <c r="I29" s="41"/>
      <c r="J29" s="45"/>
    </row>
    <row r="30" spans="1:13" ht="15" customHeight="1">
      <c r="A30" s="76"/>
      <c r="B30" s="41"/>
      <c r="C30" s="9"/>
      <c r="D30" s="9"/>
      <c r="E30" s="9"/>
      <c r="F30" s="9"/>
      <c r="G30" s="9"/>
      <c r="H30" s="9"/>
      <c r="I30" s="41"/>
      <c r="J30" s="45"/>
    </row>
    <row r="31" spans="1:13" ht="15" customHeight="1">
      <c r="A31" s="76"/>
      <c r="B31" s="41"/>
      <c r="C31" s="9"/>
      <c r="D31" s="9"/>
      <c r="E31" s="9"/>
      <c r="F31" s="9"/>
      <c r="G31" s="9"/>
      <c r="H31" s="9"/>
      <c r="I31" s="41"/>
      <c r="J31" s="45"/>
    </row>
    <row r="32" spans="1:13" ht="15" customHeight="1">
      <c r="A32" s="76"/>
      <c r="B32" s="41"/>
      <c r="C32" s="9"/>
      <c r="D32" s="9"/>
      <c r="E32" s="9"/>
      <c r="F32" s="9"/>
      <c r="G32" s="9"/>
      <c r="H32" s="9"/>
      <c r="I32" s="41"/>
      <c r="J32" s="45"/>
    </row>
    <row r="33" spans="1:19" ht="15" customHeight="1">
      <c r="A33" s="76"/>
      <c r="B33" s="41"/>
      <c r="C33" s="9"/>
      <c r="D33" s="9"/>
      <c r="E33" s="9"/>
      <c r="F33" s="9"/>
      <c r="G33" s="9"/>
      <c r="H33" s="9"/>
      <c r="I33" s="41"/>
      <c r="J33" s="45"/>
    </row>
    <row r="34" spans="1:19" ht="15" customHeight="1">
      <c r="A34" s="76"/>
      <c r="B34" s="41"/>
      <c r="C34" s="9"/>
      <c r="D34" s="9"/>
      <c r="E34" s="9"/>
      <c r="F34" s="9"/>
      <c r="G34" s="9"/>
      <c r="H34" s="9"/>
      <c r="I34" s="41"/>
      <c r="J34" s="45"/>
      <c r="S34" s="111"/>
    </row>
    <row r="35" spans="1:19" ht="15" customHeight="1">
      <c r="A35" s="76"/>
      <c r="B35" s="41"/>
      <c r="C35" s="9"/>
      <c r="D35" s="9"/>
      <c r="E35" s="9"/>
      <c r="F35" s="9"/>
      <c r="G35" s="9"/>
      <c r="H35" s="9"/>
      <c r="I35" s="41"/>
      <c r="J35" s="45"/>
    </row>
    <row r="36" spans="1:19" ht="15" customHeight="1">
      <c r="A36" s="76"/>
      <c r="B36" s="41"/>
      <c r="C36" s="9"/>
      <c r="D36" s="9"/>
      <c r="E36" s="9"/>
      <c r="F36" s="9"/>
      <c r="G36" s="9"/>
      <c r="H36" s="9"/>
      <c r="I36" s="41"/>
      <c r="J36" s="45"/>
    </row>
    <row r="37" spans="1:19" ht="15" customHeight="1">
      <c r="A37" s="76"/>
      <c r="B37" s="41"/>
      <c r="C37" s="41"/>
      <c r="D37" s="41"/>
      <c r="E37" s="41"/>
      <c r="F37" s="41"/>
      <c r="G37" s="41"/>
      <c r="H37" s="41"/>
      <c r="I37" s="41"/>
      <c r="J37" s="45"/>
    </row>
    <row r="38" spans="1:19" ht="15" customHeight="1">
      <c r="A38" s="76"/>
      <c r="B38" s="41"/>
      <c r="C38" s="41"/>
      <c r="D38" s="41"/>
      <c r="E38" s="41"/>
      <c r="F38" s="41"/>
      <c r="G38" s="41"/>
      <c r="H38" s="41"/>
      <c r="I38" s="41"/>
      <c r="J38" s="45"/>
    </row>
    <row r="39" spans="1:19" ht="15" customHeight="1">
      <c r="A39" s="76"/>
      <c r="B39" s="41"/>
      <c r="C39" s="5"/>
      <c r="D39" s="41"/>
      <c r="E39" s="41"/>
      <c r="F39" s="41"/>
      <c r="G39" s="41"/>
      <c r="H39" s="41"/>
      <c r="I39" s="41"/>
      <c r="J39" s="45"/>
    </row>
    <row r="40" spans="1:19" ht="12" customHeight="1">
      <c r="A40" s="76"/>
      <c r="B40" s="41"/>
      <c r="C40" s="5"/>
      <c r="D40" s="41"/>
      <c r="E40" s="41"/>
      <c r="F40" s="41"/>
      <c r="G40" s="41"/>
      <c r="H40" s="41"/>
      <c r="I40" s="41"/>
      <c r="J40" s="45"/>
    </row>
    <row r="41" spans="1:19" ht="12" customHeight="1">
      <c r="A41" s="76"/>
      <c r="B41" s="66" t="s">
        <v>133</v>
      </c>
      <c r="C41" s="5"/>
      <c r="D41" s="41"/>
      <c r="E41" s="41"/>
      <c r="F41" s="41"/>
      <c r="G41" s="41"/>
      <c r="H41" s="41"/>
      <c r="I41" s="41"/>
      <c r="J41" s="45"/>
    </row>
    <row r="42" spans="1:19" ht="6.75" customHeight="1">
      <c r="A42" s="76"/>
      <c r="B42" s="5"/>
      <c r="C42" s="41"/>
      <c r="D42" s="41"/>
      <c r="E42" s="41"/>
      <c r="F42" s="41"/>
      <c r="G42" s="41"/>
      <c r="H42" s="41"/>
      <c r="I42" s="41"/>
      <c r="J42" s="45"/>
    </row>
    <row r="43" spans="1:19" ht="15" customHeight="1">
      <c r="A43" s="76"/>
      <c r="B43" s="41"/>
      <c r="C43" s="41"/>
      <c r="D43" s="41"/>
      <c r="E43" s="41"/>
      <c r="F43" s="41"/>
      <c r="G43" s="41"/>
      <c r="H43" s="41"/>
      <c r="I43" s="41"/>
      <c r="J43" s="45"/>
    </row>
    <row r="44" spans="1:19" ht="15" customHeight="1">
      <c r="A44" s="76"/>
      <c r="B44" s="41"/>
      <c r="C44" s="41"/>
      <c r="D44" s="41"/>
      <c r="E44" s="41"/>
      <c r="F44" s="41"/>
      <c r="G44" s="41"/>
      <c r="H44" s="41"/>
      <c r="I44" s="41"/>
      <c r="J44" s="45"/>
    </row>
    <row r="45" spans="1:19" ht="15" customHeight="1">
      <c r="A45" s="76"/>
      <c r="B45" s="41"/>
      <c r="C45" s="41"/>
      <c r="D45" s="41"/>
      <c r="E45" s="41"/>
      <c r="F45" s="41"/>
      <c r="G45" s="41"/>
      <c r="H45" s="41"/>
      <c r="I45" s="41"/>
      <c r="J45" s="45"/>
    </row>
    <row r="46" spans="1:19" ht="15" customHeight="1">
      <c r="A46" s="76"/>
      <c r="B46" s="41"/>
      <c r="C46" s="41"/>
      <c r="D46" s="41"/>
      <c r="E46" s="41"/>
      <c r="F46" s="41"/>
      <c r="G46" s="41"/>
      <c r="H46" s="41"/>
      <c r="I46" s="41"/>
      <c r="J46" s="45"/>
    </row>
    <row r="47" spans="1:19" ht="15" customHeight="1">
      <c r="A47" s="76"/>
      <c r="B47" s="41"/>
      <c r="C47" s="41"/>
      <c r="D47" s="41"/>
      <c r="E47" s="41"/>
      <c r="F47" s="41"/>
      <c r="G47" s="41"/>
      <c r="H47" s="41"/>
      <c r="I47" s="41"/>
      <c r="J47" s="45"/>
    </row>
    <row r="48" spans="1:19" ht="15" customHeight="1">
      <c r="A48" s="76"/>
      <c r="B48" s="41"/>
      <c r="C48" s="41"/>
      <c r="D48" s="41"/>
      <c r="E48" s="41"/>
      <c r="F48" s="41"/>
      <c r="G48" s="41"/>
      <c r="H48" s="41"/>
      <c r="I48" s="41"/>
      <c r="J48" s="45"/>
    </row>
    <row r="49" spans="1:10" ht="15" customHeight="1">
      <c r="A49" s="76"/>
      <c r="B49" s="41"/>
      <c r="C49" s="41"/>
      <c r="D49" s="41"/>
      <c r="E49" s="41"/>
      <c r="F49" s="41"/>
      <c r="G49" s="41"/>
      <c r="H49" s="41"/>
      <c r="I49" s="41"/>
      <c r="J49" s="45"/>
    </row>
    <row r="50" spans="1:10" ht="15" customHeight="1">
      <c r="A50" s="76"/>
      <c r="B50" s="41"/>
      <c r="C50" s="41"/>
      <c r="D50" s="41"/>
      <c r="E50" s="41"/>
      <c r="F50" s="41"/>
      <c r="G50" s="41"/>
      <c r="H50" s="41"/>
      <c r="I50" s="41"/>
      <c r="J50" s="45"/>
    </row>
    <row r="51" spans="1:10" ht="15" customHeight="1">
      <c r="A51" s="76"/>
      <c r="B51" s="41"/>
      <c r="C51" s="41"/>
      <c r="D51" s="41"/>
      <c r="E51" s="41"/>
      <c r="F51" s="41"/>
      <c r="G51" s="41"/>
      <c r="H51" s="41"/>
      <c r="I51" s="41"/>
      <c r="J51" s="45"/>
    </row>
    <row r="52" spans="1:10" ht="15" customHeight="1">
      <c r="A52" s="76"/>
      <c r="B52" s="41"/>
      <c r="C52" s="41"/>
      <c r="D52" s="41"/>
      <c r="E52" s="41"/>
      <c r="F52" s="41"/>
      <c r="G52" s="41"/>
      <c r="H52" s="41"/>
      <c r="I52" s="41"/>
      <c r="J52" s="45"/>
    </row>
    <row r="53" spans="1:10" s="37" customFormat="1" ht="15" customHeight="1" thickBot="1">
      <c r="A53" s="85"/>
      <c r="B53" s="86"/>
      <c r="C53" s="86"/>
      <c r="D53" s="86"/>
      <c r="E53" s="86"/>
      <c r="F53" s="86"/>
      <c r="G53" s="86"/>
      <c r="H53" s="86"/>
      <c r="I53" s="86"/>
      <c r="J53" s="87"/>
    </row>
    <row r="54" spans="1:10" ht="7.9" customHeight="1">
      <c r="A54" s="5"/>
      <c r="B54" s="5"/>
      <c r="C54" s="5"/>
      <c r="D54" s="5"/>
      <c r="E54" s="5"/>
      <c r="F54" s="5"/>
      <c r="G54" s="5"/>
      <c r="H54" s="5"/>
      <c r="I54" s="5"/>
      <c r="J54" s="5"/>
    </row>
  </sheetData>
  <sheetProtection password="89E8" sheet="1" objects="1" scenarios="1" selectLockedCells="1"/>
  <mergeCells count="10">
    <mergeCell ref="B26:C26"/>
    <mergeCell ref="A2:J2"/>
    <mergeCell ref="B4:E4"/>
    <mergeCell ref="G4:J4"/>
    <mergeCell ref="C5:D5"/>
    <mergeCell ref="B24:E25"/>
    <mergeCell ref="B3:J3"/>
    <mergeCell ref="B8:I9"/>
    <mergeCell ref="A5:B5"/>
    <mergeCell ref="B12:I15"/>
  </mergeCells>
  <phoneticPr fontId="3"/>
  <conditionalFormatting sqref="H25">
    <cfRule type="expression" dxfId="5" priority="6" stopIfTrue="1">
      <formula>OR(+$H$24&gt;$D$26,$H$24&lt;$E$26)</formula>
    </cfRule>
  </conditionalFormatting>
  <conditionalFormatting sqref="G24:G25">
    <cfRule type="expression" dxfId="4" priority="7" stopIfTrue="1">
      <formula>OR(+$G$24&gt;$D$26,$G$24&lt;$E$26)</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1"/>
  <sheetViews>
    <sheetView view="pageBreakPreview" zoomScaleNormal="100" zoomScaleSheetLayoutView="100" workbookViewId="0">
      <selection activeCell="C5" sqref="C5:E5"/>
    </sheetView>
  </sheetViews>
  <sheetFormatPr defaultRowHeight="13.5"/>
  <cols>
    <col min="1" max="1" width="10.375" style="1" customWidth="1"/>
    <col min="2" max="2" width="6.125" style="1" customWidth="1"/>
    <col min="3" max="3" width="9.125" style="1" customWidth="1"/>
    <col min="4" max="4" width="11" style="1" customWidth="1"/>
    <col min="5" max="5" width="4.5" style="1" customWidth="1"/>
    <col min="6" max="6" width="6.5" style="1" customWidth="1"/>
    <col min="7" max="9" width="8.375" style="1" customWidth="1"/>
    <col min="10" max="10" width="7.625" style="1" customWidth="1"/>
    <col min="11" max="11" width="8.875" style="1" customWidth="1"/>
    <col min="12" max="12" width="5.625" style="1" customWidth="1"/>
    <col min="13" max="16384" width="9" style="1"/>
  </cols>
  <sheetData>
    <row r="1" spans="1:14" ht="15" customHeight="1" thickBot="1"/>
    <row r="2" spans="1:14" s="37" customFormat="1" ht="19.5" customHeight="1" thickBot="1">
      <c r="A2" s="415" t="str">
        <f>+表紙!A2</f>
        <v>業務用厨房熱機器等性能測定結果　【電気機器】</v>
      </c>
      <c r="B2" s="416"/>
      <c r="C2" s="416"/>
      <c r="D2" s="416"/>
      <c r="E2" s="416"/>
      <c r="F2" s="416"/>
      <c r="G2" s="416"/>
      <c r="H2" s="416"/>
      <c r="I2" s="416"/>
      <c r="J2" s="416"/>
      <c r="K2" s="417"/>
    </row>
    <row r="3" spans="1:14" s="37" customFormat="1" ht="33.75" customHeight="1" thickTop="1">
      <c r="A3" s="38" t="s">
        <v>179</v>
      </c>
      <c r="B3" s="418" t="s">
        <v>114</v>
      </c>
      <c r="C3" s="419"/>
      <c r="D3" s="419"/>
      <c r="E3" s="419"/>
      <c r="F3" s="419"/>
      <c r="G3" s="419"/>
      <c r="H3" s="420" t="s">
        <v>122</v>
      </c>
      <c r="I3" s="420"/>
      <c r="J3" s="420"/>
      <c r="K3" s="421"/>
    </row>
    <row r="4" spans="1:14" s="37" customFormat="1" ht="20.100000000000001" customHeight="1" thickBot="1">
      <c r="A4" s="6" t="s">
        <v>2</v>
      </c>
      <c r="B4" s="389" t="str">
        <f>IF(表紙!$B$6=0,"",表紙!$B$6)</f>
        <v/>
      </c>
      <c r="C4" s="389"/>
      <c r="D4" s="390"/>
      <c r="E4" s="390"/>
      <c r="F4" s="391"/>
      <c r="G4" s="226" t="s">
        <v>3</v>
      </c>
      <c r="H4" s="392" t="str">
        <f>IF(表紙!$G$5=0,"",表紙!$G$5)</f>
        <v/>
      </c>
      <c r="I4" s="393"/>
      <c r="J4" s="393"/>
      <c r="K4" s="394"/>
    </row>
    <row r="5" spans="1:14" s="37" customFormat="1" ht="15" customHeight="1">
      <c r="A5" s="39" t="s">
        <v>16</v>
      </c>
      <c r="B5" s="406" t="s">
        <v>34</v>
      </c>
      <c r="C5" s="408"/>
      <c r="D5" s="409"/>
      <c r="E5" s="410"/>
      <c r="F5" s="405" t="s">
        <v>30</v>
      </c>
      <c r="G5" s="27"/>
      <c r="H5" s="406" t="s">
        <v>21</v>
      </c>
      <c r="I5" s="27"/>
      <c r="J5" s="405" t="s">
        <v>22</v>
      </c>
      <c r="K5" s="29"/>
    </row>
    <row r="6" spans="1:14" s="37" customFormat="1" ht="15" customHeight="1" thickBot="1">
      <c r="A6" s="6" t="s">
        <v>17</v>
      </c>
      <c r="B6" s="407"/>
      <c r="C6" s="411"/>
      <c r="D6" s="412"/>
      <c r="E6" s="413"/>
      <c r="F6" s="326"/>
      <c r="G6" s="28"/>
      <c r="H6" s="407"/>
      <c r="I6" s="28"/>
      <c r="J6" s="326"/>
      <c r="K6" s="30"/>
    </row>
    <row r="7" spans="1:14" s="37" customFormat="1" ht="18" customHeight="1">
      <c r="A7" s="43"/>
      <c r="B7" s="201"/>
      <c r="C7" s="201"/>
      <c r="D7" s="201"/>
      <c r="E7" s="201"/>
      <c r="F7" s="201"/>
      <c r="G7" s="201"/>
      <c r="H7" s="201"/>
      <c r="I7" s="201"/>
      <c r="J7" s="201"/>
      <c r="K7" s="45"/>
    </row>
    <row r="8" spans="1:14" s="37" customFormat="1" ht="23.45" customHeight="1">
      <c r="A8" s="43"/>
      <c r="B8" s="414" t="s">
        <v>155</v>
      </c>
      <c r="C8" s="414"/>
      <c r="D8" s="414"/>
      <c r="E8" s="414"/>
      <c r="F8" s="414"/>
      <c r="G8" s="414"/>
      <c r="H8" s="414"/>
      <c r="I8" s="414"/>
      <c r="J8" s="414"/>
      <c r="K8" s="45"/>
    </row>
    <row r="9" spans="1:14" s="37" customFormat="1" ht="23.45" customHeight="1">
      <c r="A9" s="43"/>
      <c r="B9" s="414"/>
      <c r="C9" s="414"/>
      <c r="D9" s="414"/>
      <c r="E9" s="414"/>
      <c r="F9" s="414"/>
      <c r="G9" s="414"/>
      <c r="H9" s="414"/>
      <c r="I9" s="414"/>
      <c r="J9" s="414"/>
      <c r="K9" s="45"/>
    </row>
    <row r="10" spans="1:14" s="37" customFormat="1" ht="45" customHeight="1">
      <c r="A10" s="43"/>
      <c r="B10" s="414"/>
      <c r="C10" s="414"/>
      <c r="D10" s="414"/>
      <c r="E10" s="414"/>
      <c r="F10" s="414"/>
      <c r="G10" s="414"/>
      <c r="H10" s="414"/>
      <c r="I10" s="414"/>
      <c r="J10" s="414"/>
      <c r="K10" s="45"/>
    </row>
    <row r="11" spans="1:14" s="37" customFormat="1" ht="9.75" customHeight="1">
      <c r="A11" s="43"/>
      <c r="B11" s="202"/>
      <c r="C11" s="202"/>
      <c r="D11" s="202"/>
      <c r="E11" s="202"/>
      <c r="F11" s="202"/>
      <c r="G11" s="202"/>
      <c r="H11" s="202"/>
      <c r="I11" s="202"/>
      <c r="J11" s="202"/>
      <c r="K11" s="45"/>
    </row>
    <row r="12" spans="1:14" s="37" customFormat="1" ht="18" customHeight="1">
      <c r="A12" s="164"/>
      <c r="B12" s="202"/>
      <c r="C12" s="202"/>
      <c r="D12" s="202"/>
      <c r="E12" s="202"/>
      <c r="F12" s="202"/>
      <c r="G12" s="202"/>
      <c r="H12" s="202"/>
      <c r="I12" s="202"/>
      <c r="J12" s="202"/>
      <c r="K12" s="45"/>
    </row>
    <row r="13" spans="1:14" s="37" customFormat="1" ht="15" customHeight="1">
      <c r="A13" s="43"/>
      <c r="B13" s="41"/>
      <c r="C13" s="41"/>
      <c r="D13" s="41"/>
      <c r="E13" s="41"/>
      <c r="F13" s="41"/>
      <c r="G13" s="41"/>
      <c r="H13" s="221" t="s">
        <v>174</v>
      </c>
      <c r="I13" s="221" t="s">
        <v>175</v>
      </c>
      <c r="J13" s="41"/>
      <c r="K13" s="45"/>
    </row>
    <row r="14" spans="1:14" s="37" customFormat="1" ht="18.75" customHeight="1">
      <c r="A14" s="43"/>
      <c r="B14" s="54" t="s">
        <v>57</v>
      </c>
      <c r="C14" s="41"/>
      <c r="D14" s="52"/>
      <c r="E14" s="52"/>
      <c r="F14" s="41"/>
      <c r="G14" s="166" t="s">
        <v>71</v>
      </c>
      <c r="H14" s="31"/>
      <c r="I14" s="31"/>
      <c r="J14" s="46" t="s">
        <v>10</v>
      </c>
      <c r="K14" s="47" t="s">
        <v>55</v>
      </c>
    </row>
    <row r="15" spans="1:14" s="37" customFormat="1" ht="17.25" customHeight="1">
      <c r="A15" s="43"/>
      <c r="B15" s="48" t="s">
        <v>56</v>
      </c>
      <c r="C15" s="41"/>
      <c r="D15" s="52"/>
      <c r="E15" s="52"/>
      <c r="F15" s="41"/>
      <c r="G15" s="49" t="s">
        <v>72</v>
      </c>
      <c r="H15" s="26"/>
      <c r="I15" s="26"/>
      <c r="J15" s="46" t="s">
        <v>0</v>
      </c>
      <c r="K15" s="47" t="s">
        <v>7</v>
      </c>
      <c r="N15" s="111"/>
    </row>
    <row r="16" spans="1:14" s="37" customFormat="1" ht="17.25" customHeight="1">
      <c r="A16" s="43"/>
      <c r="B16" s="54" t="s">
        <v>62</v>
      </c>
      <c r="C16" s="41"/>
      <c r="D16" s="52"/>
      <c r="E16" s="52"/>
      <c r="F16" s="41"/>
      <c r="G16" s="55" t="s">
        <v>75</v>
      </c>
      <c r="H16" s="26"/>
      <c r="I16" s="26"/>
      <c r="J16" s="46" t="s">
        <v>0</v>
      </c>
      <c r="K16" s="47" t="s">
        <v>7</v>
      </c>
      <c r="N16" s="111"/>
    </row>
    <row r="17" spans="1:14" ht="7.5" customHeight="1" thickBot="1">
      <c r="A17" s="76"/>
      <c r="B17" s="5"/>
      <c r="C17" s="5"/>
      <c r="D17" s="5"/>
      <c r="E17" s="5"/>
      <c r="F17" s="5"/>
      <c r="G17" s="5"/>
      <c r="H17" s="5"/>
      <c r="I17" s="5"/>
      <c r="J17" s="5"/>
      <c r="K17" s="167"/>
    </row>
    <row r="18" spans="1:14" s="37" customFormat="1" ht="17.25" customHeight="1" thickBot="1">
      <c r="A18" s="43"/>
      <c r="B18" s="227" t="s">
        <v>58</v>
      </c>
      <c r="C18" s="41"/>
      <c r="D18" s="9"/>
      <c r="E18" s="9"/>
      <c r="F18" s="41"/>
      <c r="G18" s="70" t="s">
        <v>73</v>
      </c>
      <c r="H18" s="168" t="str">
        <f>IF(COUNTBLANK(H14:H16)=0,H14*(250-25)/(H16-H15),"")</f>
        <v/>
      </c>
      <c r="I18" s="168" t="str">
        <f>IF(COUNTBLANK(I14:I16)=0,I14*(250-25)/(I16-I15),"")</f>
        <v/>
      </c>
      <c r="J18" s="46" t="s">
        <v>10</v>
      </c>
      <c r="K18" s="47" t="s">
        <v>55</v>
      </c>
      <c r="N18" s="41"/>
    </row>
    <row r="19" spans="1:14" s="37" customFormat="1" ht="3.75" customHeight="1" thickBot="1">
      <c r="A19" s="43"/>
      <c r="B19" s="41"/>
      <c r="C19" s="9"/>
      <c r="D19" s="9"/>
      <c r="E19" s="9"/>
      <c r="F19" s="41"/>
      <c r="G19" s="66"/>
      <c r="H19" s="66"/>
      <c r="I19" s="9"/>
      <c r="J19" s="169"/>
      <c r="K19" s="47"/>
      <c r="N19" s="111"/>
    </row>
    <row r="20" spans="1:14" s="37" customFormat="1" ht="30" customHeight="1" thickBot="1">
      <c r="A20" s="43"/>
      <c r="B20" s="41"/>
      <c r="C20" s="9"/>
      <c r="D20" s="9"/>
      <c r="E20" s="9"/>
      <c r="F20" s="41"/>
      <c r="G20" s="9"/>
      <c r="H20" s="60" t="s">
        <v>74</v>
      </c>
      <c r="I20" s="170" t="str">
        <f>IF(COUNTBLANK(H18:I18)=0,(H18+I18)/2,"")</f>
        <v/>
      </c>
      <c r="J20" s="46" t="s">
        <v>10</v>
      </c>
      <c r="K20" s="47" t="s">
        <v>55</v>
      </c>
      <c r="N20" s="41"/>
    </row>
    <row r="21" spans="1:14" s="37" customFormat="1" ht="7.5" customHeight="1" thickBot="1">
      <c r="A21" s="43"/>
      <c r="B21" s="41"/>
      <c r="C21" s="9"/>
      <c r="D21" s="9"/>
      <c r="E21" s="9"/>
      <c r="F21" s="41"/>
      <c r="G21" s="9"/>
      <c r="H21" s="9"/>
      <c r="I21" s="9"/>
      <c r="J21" s="46"/>
      <c r="K21" s="171"/>
      <c r="N21" s="41"/>
    </row>
    <row r="22" spans="1:14" s="37" customFormat="1" ht="15" customHeight="1" thickBot="1">
      <c r="A22" s="43"/>
      <c r="B22" s="41"/>
      <c r="C22" s="9"/>
      <c r="D22" s="9"/>
      <c r="E22" s="9"/>
      <c r="F22" s="41"/>
      <c r="G22" s="9"/>
      <c r="H22" s="60" t="s">
        <v>20</v>
      </c>
      <c r="I22" s="61" t="str">
        <f>IF(I20&lt;&gt;"",ABS(H18-I18)/I20,"")</f>
        <v/>
      </c>
      <c r="J22" s="46"/>
      <c r="K22" s="171"/>
      <c r="N22" s="41"/>
    </row>
    <row r="23" spans="1:14" s="37" customFormat="1" ht="15" customHeight="1">
      <c r="A23" s="43"/>
      <c r="B23" s="48"/>
      <c r="C23" s="41"/>
      <c r="D23" s="41"/>
      <c r="E23" s="41"/>
      <c r="F23" s="41"/>
      <c r="G23" s="173"/>
      <c r="H23" s="56"/>
      <c r="I23" s="56"/>
      <c r="J23" s="174"/>
      <c r="K23" s="47"/>
    </row>
    <row r="24" spans="1:14" s="37" customFormat="1" ht="22.5" customHeight="1">
      <c r="A24" s="43"/>
      <c r="B24" s="227" t="s">
        <v>82</v>
      </c>
      <c r="C24" s="227"/>
      <c r="D24" s="41"/>
      <c r="E24" s="41"/>
      <c r="F24" s="41"/>
      <c r="G24" s="60" t="s">
        <v>101</v>
      </c>
      <c r="H24" s="151"/>
      <c r="I24" s="151"/>
      <c r="J24" s="51" t="s">
        <v>40</v>
      </c>
      <c r="K24" s="47" t="s">
        <v>4</v>
      </c>
    </row>
    <row r="25" spans="1:14" s="37" customFormat="1" ht="15" customHeight="1">
      <c r="A25" s="43"/>
      <c r="B25" s="41"/>
      <c r="C25" s="9"/>
      <c r="D25" s="9"/>
      <c r="E25" s="9"/>
      <c r="F25" s="41"/>
      <c r="G25" s="41"/>
      <c r="H25" s="60"/>
      <c r="I25" s="172"/>
      <c r="J25" s="41"/>
      <c r="K25" s="45"/>
      <c r="N25" s="41"/>
    </row>
    <row r="26" spans="1:14">
      <c r="A26" s="76"/>
      <c r="B26" s="66" t="s">
        <v>1</v>
      </c>
      <c r="C26" s="9"/>
      <c r="D26" s="9"/>
      <c r="E26" s="9"/>
      <c r="F26" s="9"/>
      <c r="G26" s="9"/>
      <c r="H26" s="9"/>
      <c r="I26" s="9"/>
      <c r="J26" s="41"/>
      <c r="K26" s="45"/>
    </row>
    <row r="27" spans="1:14">
      <c r="A27" s="76"/>
      <c r="B27" s="41"/>
      <c r="C27" s="9"/>
      <c r="D27" s="9"/>
      <c r="E27" s="9"/>
      <c r="F27" s="9"/>
      <c r="G27" s="9"/>
      <c r="H27" s="9"/>
      <c r="I27" s="9"/>
      <c r="J27" s="41"/>
      <c r="K27" s="45"/>
    </row>
    <row r="28" spans="1:14">
      <c r="A28" s="76"/>
      <c r="B28" s="41"/>
      <c r="C28" s="9"/>
      <c r="D28" s="9"/>
      <c r="E28" s="9"/>
      <c r="F28" s="9"/>
      <c r="G28" s="9"/>
      <c r="H28" s="9"/>
      <c r="I28" s="9"/>
      <c r="J28" s="41"/>
      <c r="K28" s="45"/>
    </row>
    <row r="29" spans="1:14">
      <c r="A29" s="76"/>
      <c r="B29" s="41"/>
      <c r="C29" s="9"/>
      <c r="D29" s="9"/>
      <c r="E29" s="9"/>
      <c r="F29" s="9"/>
      <c r="G29" s="9"/>
      <c r="H29" s="9"/>
      <c r="I29" s="9"/>
      <c r="J29" s="41"/>
      <c r="K29" s="45"/>
    </row>
    <row r="30" spans="1:14">
      <c r="A30" s="76"/>
      <c r="B30" s="41"/>
      <c r="C30" s="9"/>
      <c r="D30" s="9"/>
      <c r="E30" s="9"/>
      <c r="F30" s="9"/>
      <c r="G30" s="9"/>
      <c r="H30" s="9"/>
      <c r="I30" s="9"/>
      <c r="J30" s="41"/>
      <c r="K30" s="45"/>
    </row>
    <row r="31" spans="1:14">
      <c r="A31" s="76"/>
      <c r="B31" s="41"/>
      <c r="C31" s="9"/>
      <c r="D31" s="9"/>
      <c r="E31" s="9"/>
      <c r="F31" s="9"/>
      <c r="G31" s="9"/>
      <c r="H31" s="9"/>
      <c r="I31" s="9"/>
      <c r="J31" s="41"/>
      <c r="K31" s="45"/>
    </row>
    <row r="32" spans="1:14">
      <c r="A32" s="76"/>
      <c r="B32" s="41"/>
      <c r="C32" s="9"/>
      <c r="D32" s="9"/>
      <c r="E32" s="9"/>
      <c r="F32" s="9"/>
      <c r="G32" s="9"/>
      <c r="H32" s="9"/>
      <c r="I32" s="9"/>
      <c r="J32" s="41"/>
      <c r="K32" s="45"/>
    </row>
    <row r="33" spans="1:11">
      <c r="A33" s="76"/>
      <c r="B33" s="41"/>
      <c r="C33" s="9"/>
      <c r="D33" s="9"/>
      <c r="E33" s="9"/>
      <c r="F33" s="9"/>
      <c r="G33" s="9"/>
      <c r="H33" s="9"/>
      <c r="I33" s="9"/>
      <c r="J33" s="41"/>
      <c r="K33" s="45"/>
    </row>
    <row r="34" spans="1:11">
      <c r="A34" s="76"/>
      <c r="B34" s="41"/>
      <c r="C34" s="9"/>
      <c r="D34" s="9"/>
      <c r="E34" s="9"/>
      <c r="F34" s="9"/>
      <c r="G34" s="9"/>
      <c r="H34" s="9"/>
      <c r="I34" s="9"/>
      <c r="J34" s="41"/>
      <c r="K34" s="45"/>
    </row>
    <row r="35" spans="1:11">
      <c r="A35" s="76"/>
      <c r="B35" s="41"/>
      <c r="C35" s="9"/>
      <c r="D35" s="9"/>
      <c r="E35" s="9"/>
      <c r="F35" s="9"/>
      <c r="G35" s="9"/>
      <c r="H35" s="9"/>
      <c r="I35" s="9"/>
      <c r="J35" s="41"/>
      <c r="K35" s="45"/>
    </row>
    <row r="36" spans="1:11">
      <c r="A36" s="76"/>
      <c r="B36" s="41"/>
      <c r="C36" s="9"/>
      <c r="D36" s="9"/>
      <c r="E36" s="9"/>
      <c r="F36" s="9"/>
      <c r="G36" s="9"/>
      <c r="H36" s="9"/>
      <c r="I36" s="9"/>
      <c r="J36" s="41"/>
      <c r="K36" s="45"/>
    </row>
    <row r="37" spans="1:11">
      <c r="A37" s="76"/>
      <c r="B37" s="5"/>
      <c r="C37" s="41"/>
      <c r="D37" s="41"/>
      <c r="E37" s="41"/>
      <c r="F37" s="41"/>
      <c r="G37" s="41"/>
      <c r="H37" s="41"/>
      <c r="I37" s="41"/>
      <c r="J37" s="41"/>
      <c r="K37" s="45"/>
    </row>
    <row r="38" spans="1:11" ht="20.25" customHeight="1">
      <c r="A38" s="76"/>
      <c r="B38" s="175" t="s">
        <v>80</v>
      </c>
      <c r="C38" s="5"/>
      <c r="D38" s="5"/>
      <c r="E38" s="5"/>
      <c r="F38" s="5"/>
      <c r="G38" s="5"/>
      <c r="H38" s="5"/>
      <c r="I38" s="5"/>
      <c r="J38" s="5"/>
      <c r="K38" s="167"/>
    </row>
    <row r="39" spans="1:11">
      <c r="A39" s="76"/>
      <c r="B39" s="5"/>
      <c r="C39" s="5"/>
      <c r="D39" s="5"/>
      <c r="E39" s="5"/>
      <c r="F39" s="5"/>
      <c r="G39" s="5"/>
      <c r="H39" s="5"/>
      <c r="I39" s="5"/>
      <c r="J39" s="5"/>
      <c r="K39" s="167"/>
    </row>
    <row r="40" spans="1:11">
      <c r="A40" s="76"/>
      <c r="B40" s="5"/>
      <c r="C40" s="5"/>
      <c r="D40" s="5"/>
      <c r="E40" s="5"/>
      <c r="F40" s="5"/>
      <c r="G40" s="5"/>
      <c r="H40" s="5"/>
      <c r="I40" s="5"/>
      <c r="J40" s="5"/>
      <c r="K40" s="167"/>
    </row>
    <row r="41" spans="1:11">
      <c r="A41" s="76"/>
      <c r="B41" s="5"/>
      <c r="C41" s="5"/>
      <c r="D41" s="5"/>
      <c r="E41" s="5"/>
      <c r="F41" s="5"/>
      <c r="G41" s="5"/>
      <c r="H41" s="5"/>
      <c r="I41" s="5"/>
      <c r="J41" s="5"/>
      <c r="K41" s="167"/>
    </row>
    <row r="42" spans="1:11">
      <c r="A42" s="76"/>
      <c r="B42" s="5"/>
      <c r="C42" s="5"/>
      <c r="D42" s="5"/>
      <c r="E42" s="5"/>
      <c r="F42" s="5"/>
      <c r="G42" s="5"/>
      <c r="H42" s="5"/>
      <c r="I42" s="5"/>
      <c r="J42" s="5"/>
      <c r="K42" s="167"/>
    </row>
    <row r="43" spans="1:11">
      <c r="A43" s="76"/>
      <c r="B43" s="5"/>
      <c r="C43" s="5"/>
      <c r="D43" s="5"/>
      <c r="E43" s="5"/>
      <c r="F43" s="5"/>
      <c r="G43" s="5"/>
      <c r="H43" s="5"/>
      <c r="I43" s="5"/>
      <c r="J43" s="5"/>
      <c r="K43" s="167"/>
    </row>
    <row r="44" spans="1:11">
      <c r="A44" s="76"/>
      <c r="B44" s="5"/>
      <c r="C44" s="5"/>
      <c r="D44" s="5"/>
      <c r="E44" s="5"/>
      <c r="F44" s="5"/>
      <c r="G44" s="5"/>
      <c r="H44" s="5"/>
      <c r="I44" s="5"/>
      <c r="J44" s="5"/>
      <c r="K44" s="167"/>
    </row>
    <row r="45" spans="1:11">
      <c r="A45" s="76"/>
      <c r="B45" s="5"/>
      <c r="C45" s="5"/>
      <c r="D45" s="5"/>
      <c r="E45" s="5"/>
      <c r="F45" s="5"/>
      <c r="G45" s="5"/>
      <c r="H45" s="5"/>
      <c r="I45" s="5"/>
      <c r="J45" s="5"/>
      <c r="K45" s="167"/>
    </row>
    <row r="46" spans="1:11">
      <c r="A46" s="76"/>
      <c r="B46" s="5"/>
      <c r="C46" s="5"/>
      <c r="D46" s="5"/>
      <c r="E46" s="5"/>
      <c r="F46" s="5"/>
      <c r="G46" s="5"/>
      <c r="H46" s="5"/>
      <c r="I46" s="5"/>
      <c r="J46" s="5"/>
      <c r="K46" s="167"/>
    </row>
    <row r="47" spans="1:11">
      <c r="A47" s="76"/>
      <c r="B47" s="5"/>
      <c r="C47" s="5"/>
      <c r="D47" s="5"/>
      <c r="E47" s="5"/>
      <c r="F47" s="5"/>
      <c r="G47" s="5"/>
      <c r="H47" s="5"/>
      <c r="I47" s="5"/>
      <c r="J47" s="175"/>
      <c r="K47" s="167"/>
    </row>
    <row r="48" spans="1:11">
      <c r="A48" s="76"/>
      <c r="B48" s="5"/>
      <c r="C48" s="5"/>
      <c r="D48" s="5"/>
      <c r="E48" s="5"/>
      <c r="F48" s="5"/>
      <c r="G48" s="5"/>
      <c r="H48" s="5"/>
      <c r="I48" s="5"/>
      <c r="J48" s="5"/>
      <c r="K48" s="167"/>
    </row>
    <row r="49" spans="1:11">
      <c r="A49" s="76"/>
      <c r="B49" s="5"/>
      <c r="C49" s="5"/>
      <c r="D49" s="5"/>
      <c r="E49" s="5"/>
      <c r="F49" s="5"/>
      <c r="G49" s="5"/>
      <c r="H49" s="5"/>
      <c r="I49" s="5"/>
      <c r="J49" s="5"/>
      <c r="K49" s="167"/>
    </row>
    <row r="50" spans="1:11" ht="14.25" thickBot="1">
      <c r="A50" s="112"/>
      <c r="B50" s="113"/>
      <c r="C50" s="113"/>
      <c r="D50" s="113"/>
      <c r="E50" s="113"/>
      <c r="F50" s="113"/>
      <c r="G50" s="113"/>
      <c r="H50" s="113"/>
      <c r="I50" s="113"/>
      <c r="J50" s="113"/>
      <c r="K50" s="176"/>
    </row>
    <row r="51" spans="1:11" ht="8.4499999999999993" customHeight="1"/>
  </sheetData>
  <sheetProtection password="89E8" sheet="1" objects="1" scenarios="1" selectLockedCells="1"/>
  <mergeCells count="12">
    <mergeCell ref="A2:K2"/>
    <mergeCell ref="B4:F4"/>
    <mergeCell ref="H4:K4"/>
    <mergeCell ref="B3:G3"/>
    <mergeCell ref="H3:K3"/>
    <mergeCell ref="J5:J6"/>
    <mergeCell ref="B5:B6"/>
    <mergeCell ref="C5:E5"/>
    <mergeCell ref="C6:E6"/>
    <mergeCell ref="B8:J10"/>
    <mergeCell ref="F5:F6"/>
    <mergeCell ref="H5:H6"/>
  </mergeCells>
  <phoneticPr fontId="3"/>
  <conditionalFormatting sqref="I22">
    <cfRule type="cellIs" dxfId="3" priority="2"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1"/>
  <sheetViews>
    <sheetView view="pageBreakPreview" topLeftCell="A4" zoomScaleNormal="100" zoomScaleSheetLayoutView="100" workbookViewId="0">
      <selection activeCell="C5" sqref="C5:D5"/>
    </sheetView>
  </sheetViews>
  <sheetFormatPr defaultRowHeight="13.5"/>
  <cols>
    <col min="1" max="1" width="10.375" style="1" customWidth="1"/>
    <col min="2" max="2" width="6.125" style="1" customWidth="1"/>
    <col min="3" max="3" width="9.125" style="1" customWidth="1"/>
    <col min="4" max="4" width="12.25" style="1" customWidth="1"/>
    <col min="5" max="5" width="10" style="1" customWidth="1"/>
    <col min="6" max="7" width="9.125" style="1" customWidth="1"/>
    <col min="8" max="8" width="8.125" style="1" customWidth="1"/>
    <col min="9" max="9" width="8" style="1" customWidth="1"/>
    <col min="10" max="10" width="6.75" style="1" customWidth="1"/>
    <col min="11" max="11" width="5.625" style="1" customWidth="1"/>
    <col min="12" max="16384" width="9" style="1"/>
  </cols>
  <sheetData>
    <row r="1" spans="1:12" ht="15" customHeight="1" thickBot="1"/>
    <row r="2" spans="1:12" s="37" customFormat="1" ht="19.5" customHeight="1" thickTop="1" thickBot="1">
      <c r="A2" s="362" t="str">
        <f>+表紙!A2</f>
        <v>業務用厨房熱機器等性能測定結果　【電気機器】</v>
      </c>
      <c r="B2" s="363"/>
      <c r="C2" s="363"/>
      <c r="D2" s="363"/>
      <c r="E2" s="363"/>
      <c r="F2" s="363"/>
      <c r="G2" s="363"/>
      <c r="H2" s="363"/>
      <c r="I2" s="363"/>
      <c r="J2" s="364"/>
      <c r="K2" s="41"/>
      <c r="L2" s="41"/>
    </row>
    <row r="3" spans="1:12" s="37" customFormat="1" ht="33.75" customHeight="1" thickTop="1">
      <c r="A3" s="38" t="s">
        <v>179</v>
      </c>
      <c r="B3" s="418" t="s">
        <v>113</v>
      </c>
      <c r="C3" s="419"/>
      <c r="D3" s="419"/>
      <c r="E3" s="419"/>
      <c r="F3" s="419"/>
      <c r="G3" s="419"/>
      <c r="H3" s="420" t="s">
        <v>123</v>
      </c>
      <c r="I3" s="420"/>
      <c r="J3" s="421"/>
      <c r="K3" s="103"/>
      <c r="L3" s="41"/>
    </row>
    <row r="4" spans="1:12" s="37" customFormat="1" ht="20.100000000000001" customHeight="1" thickBot="1">
      <c r="A4" s="6" t="s">
        <v>2</v>
      </c>
      <c r="B4" s="389" t="str">
        <f>IF(表紙!$B$6=0,"",表紙!$B$6)</f>
        <v/>
      </c>
      <c r="C4" s="389"/>
      <c r="D4" s="390"/>
      <c r="E4" s="391"/>
      <c r="F4" s="226" t="s">
        <v>3</v>
      </c>
      <c r="G4" s="392" t="str">
        <f>IF(表紙!$G$5=0,"",表紙!$G$5)</f>
        <v/>
      </c>
      <c r="H4" s="393"/>
      <c r="I4" s="393"/>
      <c r="J4" s="394"/>
      <c r="K4" s="41"/>
      <c r="L4" s="41"/>
    </row>
    <row r="5" spans="1:12" s="37" customFormat="1" ht="15" customHeight="1" thickBot="1">
      <c r="A5" s="402" t="s">
        <v>34</v>
      </c>
      <c r="B5" s="403"/>
      <c r="C5" s="395"/>
      <c r="D5" s="395"/>
      <c r="E5" s="105" t="s">
        <v>30</v>
      </c>
      <c r="F5" s="32"/>
      <c r="G5" s="104" t="s">
        <v>21</v>
      </c>
      <c r="H5" s="32"/>
      <c r="I5" s="105" t="s">
        <v>22</v>
      </c>
      <c r="J5" s="33"/>
    </row>
    <row r="6" spans="1:12" s="37" customFormat="1" ht="3.75" customHeight="1">
      <c r="A6" s="43"/>
      <c r="B6" s="41"/>
      <c r="C6" s="41"/>
      <c r="D6" s="41"/>
      <c r="E6" s="41"/>
      <c r="F6" s="41"/>
      <c r="G6" s="41"/>
      <c r="H6" s="41"/>
      <c r="I6" s="41"/>
      <c r="J6" s="45"/>
    </row>
    <row r="7" spans="1:12" s="37" customFormat="1" ht="16.899999999999999" customHeight="1">
      <c r="A7" s="43"/>
      <c r="B7" s="422" t="s">
        <v>156</v>
      </c>
      <c r="C7" s="422"/>
      <c r="D7" s="422"/>
      <c r="E7" s="422"/>
      <c r="F7" s="422"/>
      <c r="G7" s="422"/>
      <c r="H7" s="422"/>
      <c r="I7" s="422"/>
      <c r="J7" s="45"/>
    </row>
    <row r="8" spans="1:12" s="37" customFormat="1" ht="16.899999999999999" customHeight="1">
      <c r="A8" s="43"/>
      <c r="B8" s="422"/>
      <c r="C8" s="422"/>
      <c r="D8" s="422"/>
      <c r="E8" s="422"/>
      <c r="F8" s="422"/>
      <c r="G8" s="422"/>
      <c r="H8" s="422"/>
      <c r="I8" s="422"/>
      <c r="J8" s="45"/>
    </row>
    <row r="9" spans="1:12" s="37" customFormat="1" ht="16.899999999999999" customHeight="1">
      <c r="A9" s="43"/>
      <c r="B9" s="422"/>
      <c r="C9" s="422"/>
      <c r="D9" s="422"/>
      <c r="E9" s="422"/>
      <c r="F9" s="422"/>
      <c r="G9" s="422"/>
      <c r="H9" s="422"/>
      <c r="I9" s="422"/>
      <c r="J9" s="45"/>
    </row>
    <row r="10" spans="1:12" s="37" customFormat="1" ht="16.899999999999999" customHeight="1">
      <c r="A10" s="164"/>
      <c r="B10" s="422"/>
      <c r="C10" s="422"/>
      <c r="D10" s="422"/>
      <c r="E10" s="422"/>
      <c r="F10" s="422"/>
      <c r="G10" s="422"/>
      <c r="H10" s="422"/>
      <c r="I10" s="422"/>
      <c r="J10" s="45"/>
    </row>
    <row r="11" spans="1:12" s="37" customFormat="1" ht="16.899999999999999" customHeight="1">
      <c r="A11" s="164"/>
      <c r="B11" s="422"/>
      <c r="C11" s="422"/>
      <c r="D11" s="422"/>
      <c r="E11" s="422"/>
      <c r="F11" s="422"/>
      <c r="G11" s="422"/>
      <c r="H11" s="422"/>
      <c r="I11" s="422"/>
      <c r="J11" s="45"/>
    </row>
    <row r="12" spans="1:12" s="37" customFormat="1" ht="16.899999999999999" customHeight="1">
      <c r="A12" s="164"/>
      <c r="B12" s="422"/>
      <c r="C12" s="422"/>
      <c r="D12" s="422"/>
      <c r="E12" s="422"/>
      <c r="F12" s="422"/>
      <c r="G12" s="422"/>
      <c r="H12" s="422"/>
      <c r="I12" s="422"/>
      <c r="J12" s="45"/>
    </row>
    <row r="13" spans="1:12" s="37" customFormat="1" ht="16.899999999999999" customHeight="1">
      <c r="A13" s="43"/>
      <c r="B13" s="422"/>
      <c r="C13" s="422"/>
      <c r="D13" s="422"/>
      <c r="E13" s="422"/>
      <c r="F13" s="422"/>
      <c r="G13" s="422"/>
      <c r="H13" s="422"/>
      <c r="I13" s="422"/>
      <c r="J13" s="45"/>
    </row>
    <row r="14" spans="1:12" s="37" customFormat="1" ht="16.899999999999999" customHeight="1">
      <c r="A14" s="43"/>
      <c r="B14" s="422"/>
      <c r="C14" s="422"/>
      <c r="D14" s="422"/>
      <c r="E14" s="422"/>
      <c r="F14" s="422"/>
      <c r="G14" s="422"/>
      <c r="H14" s="422"/>
      <c r="I14" s="422"/>
      <c r="J14" s="45"/>
    </row>
    <row r="15" spans="1:12" s="37" customFormat="1" ht="16.899999999999999" customHeight="1">
      <c r="A15" s="43"/>
      <c r="B15" s="422"/>
      <c r="C15" s="422"/>
      <c r="D15" s="422"/>
      <c r="E15" s="422"/>
      <c r="F15" s="422"/>
      <c r="G15" s="422"/>
      <c r="H15" s="422"/>
      <c r="I15" s="422"/>
      <c r="J15" s="45"/>
    </row>
    <row r="16" spans="1:12" s="37" customFormat="1" ht="6" customHeight="1">
      <c r="A16" s="43"/>
      <c r="B16" s="224"/>
      <c r="C16" s="224"/>
      <c r="D16" s="224"/>
      <c r="E16" s="224"/>
      <c r="F16" s="224"/>
      <c r="G16" s="224"/>
      <c r="H16" s="224"/>
      <c r="I16" s="224"/>
      <c r="J16" s="45"/>
    </row>
    <row r="17" spans="1:12" s="37" customFormat="1" ht="15" customHeight="1">
      <c r="A17" s="43"/>
      <c r="B17" s="41"/>
      <c r="C17" s="223"/>
      <c r="D17" s="41"/>
      <c r="E17" s="41"/>
      <c r="F17" s="60" t="s">
        <v>102</v>
      </c>
      <c r="G17" s="34"/>
      <c r="H17" s="223" t="s">
        <v>37</v>
      </c>
      <c r="I17" s="223"/>
      <c r="J17" s="45"/>
    </row>
    <row r="18" spans="1:12" s="37" customFormat="1" ht="15" customHeight="1">
      <c r="A18" s="43"/>
      <c r="B18" s="41"/>
      <c r="C18" s="223"/>
      <c r="D18" s="41"/>
      <c r="E18" s="41"/>
      <c r="F18" s="60" t="s">
        <v>103</v>
      </c>
      <c r="G18" s="34"/>
      <c r="H18" s="223" t="s">
        <v>37</v>
      </c>
      <c r="I18" s="223"/>
      <c r="J18" s="45"/>
    </row>
    <row r="19" spans="1:12" s="37" customFormat="1" ht="7.5" customHeight="1">
      <c r="A19" s="43"/>
      <c r="B19" s="41"/>
      <c r="C19" s="223"/>
      <c r="D19" s="41"/>
      <c r="E19" s="223"/>
      <c r="F19" s="41"/>
      <c r="G19" s="177"/>
      <c r="H19" s="223"/>
      <c r="I19" s="8"/>
      <c r="J19" s="45"/>
    </row>
    <row r="20" spans="1:12" s="37" customFormat="1" ht="30" customHeight="1">
      <c r="A20" s="43"/>
      <c r="B20" s="41"/>
      <c r="C20" s="66" t="s">
        <v>65</v>
      </c>
      <c r="D20" s="41"/>
      <c r="E20" s="41"/>
      <c r="F20" s="178" t="s">
        <v>94</v>
      </c>
      <c r="G20" s="35"/>
      <c r="H20" s="41" t="s">
        <v>69</v>
      </c>
      <c r="I20" s="179" t="s">
        <v>95</v>
      </c>
      <c r="J20" s="45"/>
      <c r="L20" s="41"/>
    </row>
    <row r="21" spans="1:12" s="37" customFormat="1" ht="15" customHeight="1">
      <c r="A21" s="43"/>
      <c r="B21" s="41"/>
      <c r="C21" s="66"/>
      <c r="D21" s="41"/>
      <c r="E21" s="41"/>
      <c r="F21" s="180"/>
      <c r="G21" s="181"/>
      <c r="H21" s="117"/>
      <c r="I21" s="179"/>
      <c r="J21" s="45"/>
      <c r="L21" s="41"/>
    </row>
    <row r="22" spans="1:12" s="37" customFormat="1" ht="30" customHeight="1">
      <c r="A22" s="43"/>
      <c r="B22" s="41"/>
      <c r="C22" s="227" t="s">
        <v>66</v>
      </c>
      <c r="D22" s="41"/>
      <c r="E22" s="41"/>
      <c r="F22" s="178" t="s">
        <v>93</v>
      </c>
      <c r="G22" s="36"/>
      <c r="H22" s="41" t="s">
        <v>67</v>
      </c>
      <c r="I22" s="179" t="s">
        <v>55</v>
      </c>
      <c r="J22" s="45"/>
    </row>
    <row r="23" spans="1:12" s="37" customFormat="1" ht="15" customHeight="1">
      <c r="A23" s="43"/>
      <c r="B23" s="41"/>
      <c r="C23" s="41"/>
      <c r="D23" s="41"/>
      <c r="E23" s="41"/>
      <c r="F23" s="68"/>
      <c r="G23" s="69"/>
      <c r="H23" s="41"/>
      <c r="I23" s="179"/>
      <c r="J23" s="45"/>
    </row>
    <row r="24" spans="1:12" ht="22.5" customHeight="1">
      <c r="A24" s="76"/>
      <c r="B24" s="41"/>
      <c r="C24" s="66" t="s">
        <v>79</v>
      </c>
      <c r="D24" s="9"/>
      <c r="E24" s="9"/>
      <c r="F24" s="70" t="s">
        <v>100</v>
      </c>
      <c r="G24" s="152"/>
      <c r="H24" s="66" t="s">
        <v>68</v>
      </c>
      <c r="I24" s="182" t="s">
        <v>4</v>
      </c>
      <c r="J24" s="45"/>
    </row>
    <row r="25" spans="1:12" ht="15" customHeight="1">
      <c r="A25" s="76"/>
      <c r="B25" s="66" t="s">
        <v>38</v>
      </c>
      <c r="C25" s="9"/>
      <c r="D25" s="227"/>
      <c r="E25" s="9"/>
      <c r="F25" s="9"/>
      <c r="G25" s="9"/>
      <c r="H25" s="9"/>
      <c r="I25" s="41"/>
      <c r="J25" s="45"/>
    </row>
    <row r="26" spans="1:12" ht="15" customHeight="1">
      <c r="A26" s="76"/>
      <c r="B26" s="41"/>
      <c r="C26" s="9"/>
      <c r="D26" s="9"/>
      <c r="E26" s="9"/>
      <c r="F26" s="9"/>
      <c r="G26" s="9"/>
      <c r="H26" s="9"/>
      <c r="I26" s="41"/>
      <c r="J26" s="45"/>
    </row>
    <row r="27" spans="1:12" ht="15" customHeight="1">
      <c r="A27" s="76"/>
      <c r="B27" s="41"/>
      <c r="C27" s="9"/>
      <c r="D27" s="9"/>
      <c r="E27" s="9"/>
      <c r="F27" s="9"/>
      <c r="G27" s="9"/>
      <c r="H27" s="9"/>
      <c r="I27" s="41"/>
      <c r="J27" s="45"/>
    </row>
    <row r="28" spans="1:12" ht="15" customHeight="1">
      <c r="A28" s="76"/>
      <c r="B28" s="41"/>
      <c r="C28" s="5"/>
      <c r="D28" s="9"/>
      <c r="E28" s="9"/>
      <c r="F28" s="9"/>
      <c r="G28" s="9"/>
      <c r="H28" s="9"/>
      <c r="I28" s="41"/>
      <c r="J28" s="45"/>
    </row>
    <row r="29" spans="1:12" ht="15" customHeight="1">
      <c r="A29" s="76"/>
      <c r="B29" s="41"/>
      <c r="C29" s="9"/>
      <c r="D29" s="9"/>
      <c r="E29" s="9"/>
      <c r="F29" s="9"/>
      <c r="G29" s="9"/>
      <c r="H29" s="9"/>
      <c r="I29" s="41"/>
      <c r="J29" s="45"/>
    </row>
    <row r="30" spans="1:12" ht="15" customHeight="1">
      <c r="A30" s="76"/>
      <c r="B30" s="41"/>
      <c r="C30" s="9"/>
      <c r="D30" s="9"/>
      <c r="E30" s="9"/>
      <c r="F30" s="9"/>
      <c r="G30" s="9"/>
      <c r="H30" s="9"/>
      <c r="I30" s="41"/>
      <c r="J30" s="45"/>
    </row>
    <row r="31" spans="1:12" ht="15" customHeight="1">
      <c r="A31" s="76"/>
      <c r="B31" s="41"/>
      <c r="C31" s="9"/>
      <c r="D31" s="9"/>
      <c r="E31" s="9"/>
      <c r="F31" s="9"/>
      <c r="G31" s="9"/>
      <c r="H31" s="9"/>
      <c r="I31" s="41"/>
      <c r="J31" s="45"/>
    </row>
    <row r="32" spans="1:12" ht="15" customHeight="1">
      <c r="A32" s="76"/>
      <c r="B32" s="41"/>
      <c r="C32" s="9"/>
      <c r="D32" s="9"/>
      <c r="E32" s="9"/>
      <c r="F32" s="9"/>
      <c r="G32" s="9"/>
      <c r="H32" s="9"/>
      <c r="I32" s="41"/>
      <c r="J32" s="45"/>
    </row>
    <row r="33" spans="1:10" ht="15" customHeight="1">
      <c r="A33" s="76"/>
      <c r="B33" s="41"/>
      <c r="C33" s="9"/>
      <c r="D33" s="9"/>
      <c r="E33" s="9"/>
      <c r="F33" s="9"/>
      <c r="G33" s="9"/>
      <c r="H33" s="9"/>
      <c r="I33" s="41"/>
      <c r="J33" s="45"/>
    </row>
    <row r="34" spans="1:10" ht="15" customHeight="1">
      <c r="A34" s="76"/>
      <c r="B34" s="41"/>
      <c r="C34" s="41"/>
      <c r="D34" s="41"/>
      <c r="E34" s="41"/>
      <c r="F34" s="41"/>
      <c r="G34" s="41"/>
      <c r="H34" s="41"/>
      <c r="I34" s="41"/>
      <c r="J34" s="45"/>
    </row>
    <row r="35" spans="1:10" ht="15" customHeight="1">
      <c r="A35" s="76"/>
      <c r="B35" s="41"/>
      <c r="C35" s="41"/>
      <c r="D35" s="41"/>
      <c r="E35" s="41"/>
      <c r="F35" s="41"/>
      <c r="G35" s="41"/>
      <c r="H35" s="41"/>
      <c r="I35" s="41"/>
      <c r="J35" s="45"/>
    </row>
    <row r="36" spans="1:10" ht="15" customHeight="1">
      <c r="A36" s="76"/>
      <c r="B36" s="41"/>
      <c r="C36" s="66"/>
      <c r="D36" s="9"/>
      <c r="E36" s="9"/>
      <c r="F36" s="9"/>
      <c r="G36" s="9"/>
      <c r="H36" s="9"/>
      <c r="I36" s="41"/>
      <c r="J36" s="45"/>
    </row>
    <row r="37" spans="1:10" ht="15" customHeight="1">
      <c r="A37" s="76"/>
      <c r="B37" s="41"/>
      <c r="C37" s="9"/>
      <c r="D37" s="9"/>
      <c r="E37" s="9"/>
      <c r="F37" s="9"/>
      <c r="G37" s="9"/>
      <c r="H37" s="9"/>
      <c r="I37" s="41"/>
      <c r="J37" s="45"/>
    </row>
    <row r="38" spans="1:10" ht="15" customHeight="1">
      <c r="A38" s="76"/>
      <c r="B38" s="66" t="s">
        <v>84</v>
      </c>
      <c r="C38" s="5"/>
      <c r="D38" s="9"/>
      <c r="E38" s="9"/>
      <c r="F38" s="9"/>
      <c r="G38" s="9"/>
      <c r="H38" s="9"/>
      <c r="I38" s="41"/>
      <c r="J38" s="45"/>
    </row>
    <row r="39" spans="1:10" ht="15" customHeight="1">
      <c r="A39" s="76"/>
      <c r="B39" s="41"/>
      <c r="C39" s="9"/>
      <c r="D39" s="9"/>
      <c r="E39" s="9"/>
      <c r="F39" s="9"/>
      <c r="G39" s="9"/>
      <c r="H39" s="9"/>
      <c r="I39" s="41"/>
      <c r="J39" s="45"/>
    </row>
    <row r="40" spans="1:10" ht="15" customHeight="1">
      <c r="A40" s="76"/>
      <c r="B40" s="41"/>
      <c r="C40" s="9"/>
      <c r="D40" s="9"/>
      <c r="E40" s="9"/>
      <c r="F40" s="9"/>
      <c r="G40" s="9"/>
      <c r="H40" s="9"/>
      <c r="I40" s="41"/>
      <c r="J40" s="45"/>
    </row>
    <row r="41" spans="1:10" ht="15" customHeight="1">
      <c r="A41" s="76"/>
      <c r="B41" s="41"/>
      <c r="C41" s="9"/>
      <c r="D41" s="9"/>
      <c r="E41" s="9"/>
      <c r="F41" s="9"/>
      <c r="G41" s="9"/>
      <c r="H41" s="9"/>
      <c r="I41" s="41"/>
      <c r="J41" s="45"/>
    </row>
    <row r="42" spans="1:10" ht="15" customHeight="1">
      <c r="A42" s="76"/>
      <c r="B42" s="41"/>
      <c r="C42" s="9"/>
      <c r="D42" s="9"/>
      <c r="E42" s="9"/>
      <c r="F42" s="9"/>
      <c r="G42" s="9"/>
      <c r="H42" s="9"/>
      <c r="I42" s="41"/>
      <c r="J42" s="45"/>
    </row>
    <row r="43" spans="1:10" ht="15" customHeight="1">
      <c r="A43" s="76"/>
      <c r="B43" s="41"/>
      <c r="C43" s="9"/>
      <c r="D43" s="9"/>
      <c r="E43" s="9"/>
      <c r="F43" s="9"/>
      <c r="G43" s="9"/>
      <c r="H43" s="9"/>
      <c r="I43" s="41"/>
      <c r="J43" s="45"/>
    </row>
    <row r="44" spans="1:10" ht="15" customHeight="1">
      <c r="A44" s="76"/>
      <c r="B44" s="41"/>
      <c r="C44" s="9"/>
      <c r="D44" s="9"/>
      <c r="E44" s="9"/>
      <c r="F44" s="9"/>
      <c r="G44" s="9"/>
      <c r="H44" s="9"/>
      <c r="I44" s="41"/>
      <c r="J44" s="45"/>
    </row>
    <row r="45" spans="1:10" ht="15" customHeight="1">
      <c r="A45" s="76"/>
      <c r="B45" s="41"/>
      <c r="C45" s="9"/>
      <c r="D45" s="9"/>
      <c r="E45" s="9"/>
      <c r="F45" s="9"/>
      <c r="G45" s="9"/>
      <c r="H45" s="9"/>
      <c r="I45" s="41"/>
      <c r="J45" s="45"/>
    </row>
    <row r="46" spans="1:10" ht="15" customHeight="1">
      <c r="A46" s="76"/>
      <c r="B46" s="41"/>
      <c r="C46" s="41"/>
      <c r="D46" s="41"/>
      <c r="E46" s="41"/>
      <c r="F46" s="41"/>
      <c r="G46" s="41"/>
      <c r="H46" s="41"/>
      <c r="I46" s="41"/>
      <c r="J46" s="45"/>
    </row>
    <row r="47" spans="1:10" ht="15" customHeight="1">
      <c r="A47" s="76"/>
      <c r="B47" s="41"/>
      <c r="C47" s="41"/>
      <c r="D47" s="41"/>
      <c r="E47" s="41"/>
      <c r="F47" s="41"/>
      <c r="G47" s="41"/>
      <c r="H47" s="41"/>
      <c r="I47" s="41"/>
      <c r="J47" s="45"/>
    </row>
    <row r="48" spans="1:10" ht="15" customHeight="1">
      <c r="A48" s="76"/>
      <c r="B48" s="41"/>
      <c r="C48" s="41"/>
      <c r="D48" s="41"/>
      <c r="E48" s="41"/>
      <c r="F48" s="41"/>
      <c r="G48" s="41"/>
      <c r="H48" s="41"/>
      <c r="I48" s="41"/>
      <c r="J48" s="45"/>
    </row>
    <row r="49" spans="1:10" ht="15" customHeight="1">
      <c r="A49" s="76"/>
      <c r="B49" s="41"/>
      <c r="C49" s="41"/>
      <c r="D49" s="41"/>
      <c r="E49" s="41"/>
      <c r="F49" s="41"/>
      <c r="G49" s="41"/>
      <c r="H49" s="41"/>
      <c r="I49" s="41"/>
      <c r="J49" s="45"/>
    </row>
    <row r="50" spans="1:10" ht="13.9" customHeight="1" thickBot="1">
      <c r="A50" s="112"/>
      <c r="B50" s="113"/>
      <c r="C50" s="113"/>
      <c r="D50" s="113"/>
      <c r="E50" s="113"/>
      <c r="F50" s="113"/>
      <c r="G50" s="113"/>
      <c r="H50" s="113"/>
      <c r="I50" s="113"/>
      <c r="J50" s="176"/>
    </row>
    <row r="51" spans="1:10" ht="9.6" customHeight="1"/>
  </sheetData>
  <sheetProtection password="89E8" sheet="1" objects="1" scenarios="1" selectLockedCells="1"/>
  <mergeCells count="8">
    <mergeCell ref="B7:I15"/>
    <mergeCell ref="A2:J2"/>
    <mergeCell ref="H3:J3"/>
    <mergeCell ref="A5:B5"/>
    <mergeCell ref="B4:E4"/>
    <mergeCell ref="G4:J4"/>
    <mergeCell ref="C5:D5"/>
    <mergeCell ref="B3:G3"/>
  </mergeCells>
  <phoneticPr fontId="3"/>
  <pageMargins left="0.78740157480314965" right="0.51181102362204722" top="0.78740157480314965" bottom="0.39370078740157483" header="0.19685039370078741" footer="0.19685039370078741"/>
  <pageSetup paperSize="9" orientation="portrait" r:id="rId1"/>
  <rowBreaks count="1" manualBreakCount="1">
    <brk id="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101"/>
  <sheetViews>
    <sheetView view="pageBreakPreview" zoomScaleNormal="100" zoomScaleSheetLayoutView="100" workbookViewId="0">
      <selection activeCell="D5" sqref="D5"/>
    </sheetView>
  </sheetViews>
  <sheetFormatPr defaultRowHeight="13.5"/>
  <cols>
    <col min="1" max="1" width="10.375" style="1" customWidth="1"/>
    <col min="2" max="2" width="3.625" style="1" customWidth="1"/>
    <col min="3" max="3" width="10.25" style="1" customWidth="1"/>
    <col min="4" max="4" width="17.375" style="1" customWidth="1"/>
    <col min="5" max="5" width="5.25" style="1" customWidth="1"/>
    <col min="6" max="6" width="4.375" style="1" customWidth="1"/>
    <col min="7" max="7" width="6" style="1" customWidth="1"/>
    <col min="8" max="8" width="7.75" style="1" customWidth="1"/>
    <col min="9" max="9" width="8.875" style="1" customWidth="1"/>
    <col min="10" max="10" width="7.5" style="1" customWidth="1"/>
    <col min="11" max="11" width="7.375" style="1" customWidth="1"/>
    <col min="12" max="12" width="5.625" style="1" customWidth="1"/>
    <col min="13" max="16384" width="9" style="1"/>
  </cols>
  <sheetData>
    <row r="1" spans="1:11" ht="15" customHeight="1" thickBot="1"/>
    <row r="2" spans="1:11" s="37" customFormat="1" ht="19.5" customHeight="1" thickBot="1">
      <c r="A2" s="415" t="str">
        <f>+表紙!A2</f>
        <v>業務用厨房熱機器等性能測定結果　【電気機器】</v>
      </c>
      <c r="B2" s="416"/>
      <c r="C2" s="416"/>
      <c r="D2" s="416"/>
      <c r="E2" s="416"/>
      <c r="F2" s="416"/>
      <c r="G2" s="416"/>
      <c r="H2" s="416"/>
      <c r="I2" s="416"/>
      <c r="J2" s="416"/>
      <c r="K2" s="417"/>
    </row>
    <row r="3" spans="1:11" s="37" customFormat="1" ht="33.75" customHeight="1" thickTop="1">
      <c r="A3" s="38" t="s">
        <v>179</v>
      </c>
      <c r="B3" s="418" t="s">
        <v>113</v>
      </c>
      <c r="C3" s="419"/>
      <c r="D3" s="419"/>
      <c r="E3" s="419"/>
      <c r="F3" s="419"/>
      <c r="G3" s="419"/>
      <c r="H3" s="420" t="s">
        <v>124</v>
      </c>
      <c r="I3" s="420"/>
      <c r="J3" s="420"/>
      <c r="K3" s="421"/>
    </row>
    <row r="4" spans="1:11" s="37" customFormat="1" ht="20.100000000000001" customHeight="1" thickBot="1">
      <c r="A4" s="6" t="s">
        <v>2</v>
      </c>
      <c r="B4" s="389" t="str">
        <f>IF(表紙!$B$6=0,"",表紙!$B$6)</f>
        <v/>
      </c>
      <c r="C4" s="389"/>
      <c r="D4" s="390"/>
      <c r="E4" s="390"/>
      <c r="F4" s="391"/>
      <c r="G4" s="226" t="s">
        <v>3</v>
      </c>
      <c r="H4" s="392" t="str">
        <f>IF(表紙!$G$5=0,"",表紙!$G$5)</f>
        <v/>
      </c>
      <c r="I4" s="393"/>
      <c r="J4" s="393"/>
      <c r="K4" s="394"/>
    </row>
    <row r="5" spans="1:11">
      <c r="A5" s="39" t="s">
        <v>16</v>
      </c>
      <c r="B5" s="428" t="s">
        <v>34</v>
      </c>
      <c r="C5" s="429"/>
      <c r="D5" s="98"/>
      <c r="E5" s="424" t="s">
        <v>30</v>
      </c>
      <c r="F5" s="425"/>
      <c r="G5" s="27"/>
      <c r="H5" s="406" t="s">
        <v>21</v>
      </c>
      <c r="I5" s="27"/>
      <c r="J5" s="405" t="s">
        <v>22</v>
      </c>
      <c r="K5" s="29"/>
    </row>
    <row r="6" spans="1:11" ht="14.25" thickBot="1">
      <c r="A6" s="6" t="s">
        <v>17</v>
      </c>
      <c r="B6" s="430"/>
      <c r="C6" s="431"/>
      <c r="D6" s="99"/>
      <c r="E6" s="426"/>
      <c r="F6" s="427"/>
      <c r="G6" s="28"/>
      <c r="H6" s="407"/>
      <c r="I6" s="28"/>
      <c r="J6" s="326"/>
      <c r="K6" s="30"/>
    </row>
    <row r="7" spans="1:11" s="37" customFormat="1" ht="7.5" customHeight="1">
      <c r="A7" s="40"/>
      <c r="B7" s="41"/>
      <c r="C7" s="41"/>
      <c r="D7" s="41"/>
      <c r="E7" s="41"/>
      <c r="F7" s="41"/>
      <c r="G7" s="41"/>
      <c r="H7" s="41"/>
      <c r="I7" s="41"/>
      <c r="J7" s="41"/>
      <c r="K7" s="42"/>
    </row>
    <row r="8" spans="1:11" s="37" customFormat="1" ht="22.5" customHeight="1">
      <c r="A8" s="43"/>
      <c r="B8" s="44" t="s">
        <v>125</v>
      </c>
      <c r="C8" s="41"/>
      <c r="D8" s="41"/>
      <c r="E8" s="41"/>
      <c r="F8" s="41"/>
      <c r="G8" s="41"/>
      <c r="H8" s="41"/>
      <c r="I8" s="41"/>
      <c r="J8" s="41"/>
      <c r="K8" s="45"/>
    </row>
    <row r="9" spans="1:11" s="37" customFormat="1" ht="10.5" customHeight="1">
      <c r="A9" s="43"/>
      <c r="B9" s="41"/>
      <c r="C9" s="41"/>
      <c r="D9" s="41"/>
      <c r="E9" s="41"/>
      <c r="F9" s="41"/>
      <c r="G9" s="41"/>
      <c r="H9" s="41"/>
      <c r="I9" s="41"/>
      <c r="J9" s="41"/>
      <c r="K9" s="45"/>
    </row>
    <row r="10" spans="1:11" s="37" customFormat="1" ht="10.5" customHeight="1">
      <c r="A10" s="43"/>
      <c r="B10" s="41"/>
      <c r="C10" s="41"/>
      <c r="D10" s="41"/>
      <c r="E10" s="41"/>
      <c r="F10" s="41"/>
      <c r="G10" s="41"/>
      <c r="H10" s="41"/>
      <c r="I10" s="41"/>
      <c r="J10" s="41"/>
      <c r="K10" s="45"/>
    </row>
    <row r="11" spans="1:11" s="37" customFormat="1" ht="15" customHeight="1">
      <c r="A11" s="43"/>
      <c r="B11" s="41"/>
      <c r="C11" s="41"/>
      <c r="D11" s="41"/>
      <c r="E11" s="41"/>
      <c r="F11" s="41"/>
      <c r="G11" s="41"/>
      <c r="H11" s="221" t="s">
        <v>174</v>
      </c>
      <c r="I11" s="221" t="s">
        <v>175</v>
      </c>
      <c r="J11" s="46"/>
      <c r="K11" s="47"/>
    </row>
    <row r="12" spans="1:11" s="37" customFormat="1" ht="17.25" customHeight="1">
      <c r="A12" s="43"/>
      <c r="C12" s="48" t="s">
        <v>83</v>
      </c>
      <c r="D12" s="41"/>
      <c r="E12" s="41"/>
      <c r="F12" s="41"/>
      <c r="G12" s="49" t="s">
        <v>76</v>
      </c>
      <c r="H12" s="50" t="str">
        <f>IF(+'3.立上り性能'!H24&lt;&gt;"",+'3.立上り性能'!H24,"")</f>
        <v/>
      </c>
      <c r="I12" s="50" t="str">
        <f>IF(+'3.立上り性能'!I24&lt;&gt;"",+'3.立上り性能'!I24,"")</f>
        <v/>
      </c>
      <c r="J12" s="51" t="s">
        <v>40</v>
      </c>
      <c r="K12" s="67" t="s">
        <v>4</v>
      </c>
    </row>
    <row r="13" spans="1:11" s="37" customFormat="1" ht="17.25" customHeight="1">
      <c r="A13" s="43"/>
      <c r="C13" s="48" t="s">
        <v>56</v>
      </c>
      <c r="D13" s="52"/>
      <c r="E13" s="52"/>
      <c r="F13" s="41"/>
      <c r="G13" s="49" t="s">
        <v>72</v>
      </c>
      <c r="H13" s="53" t="str">
        <f>IF(+'3.立上り性能'!H15&lt;&gt;"",+'3.立上り性能'!H15,"")</f>
        <v/>
      </c>
      <c r="I13" s="53" t="str">
        <f>IF(+'3.立上り性能'!I15&lt;&gt;"",+'3.立上り性能'!I15,"")</f>
        <v/>
      </c>
      <c r="J13" s="46" t="s">
        <v>0</v>
      </c>
      <c r="K13" s="67" t="s">
        <v>7</v>
      </c>
    </row>
    <row r="14" spans="1:11" s="37" customFormat="1" ht="17.25" customHeight="1">
      <c r="A14" s="43"/>
      <c r="C14" s="54" t="s">
        <v>62</v>
      </c>
      <c r="D14" s="52"/>
      <c r="E14" s="52"/>
      <c r="F14" s="41"/>
      <c r="G14" s="55" t="s">
        <v>75</v>
      </c>
      <c r="H14" s="53" t="str">
        <f>IF(+'3.立上り性能'!H16&lt;&gt;"",+'3.立上り性能'!H16,"")</f>
        <v/>
      </c>
      <c r="I14" s="53" t="str">
        <f>IF(+'3.立上り性能'!I16&lt;&gt;"",+'3.立上り性能'!I16,"")</f>
        <v/>
      </c>
      <c r="J14" s="46" t="s">
        <v>0</v>
      </c>
      <c r="K14" s="67" t="s">
        <v>7</v>
      </c>
    </row>
    <row r="15" spans="1:11" s="37" customFormat="1" ht="6.75" customHeight="1" thickBot="1">
      <c r="A15" s="43"/>
      <c r="C15" s="48"/>
      <c r="D15" s="41"/>
      <c r="E15" s="41"/>
      <c r="F15" s="41"/>
      <c r="G15" s="49"/>
      <c r="H15" s="56"/>
      <c r="I15" s="56"/>
      <c r="J15" s="51"/>
      <c r="K15" s="67"/>
    </row>
    <row r="16" spans="1:11" s="37" customFormat="1" ht="17.25" customHeight="1" thickBot="1">
      <c r="A16" s="43"/>
      <c r="C16" s="48" t="s">
        <v>157</v>
      </c>
      <c r="D16" s="41"/>
      <c r="E16" s="41"/>
      <c r="F16" s="41"/>
      <c r="G16" s="57" t="s">
        <v>158</v>
      </c>
      <c r="H16" s="58" t="str">
        <f>IF(COUNTBLANK(H12:H14)=0,H12*(250-25)/(H14-H13),"")</f>
        <v/>
      </c>
      <c r="I16" s="58" t="str">
        <f>IF(COUNTBLANK(I12:I14)=0,I12*(250-25)/(I14-I13),"")</f>
        <v/>
      </c>
      <c r="J16" s="51" t="s">
        <v>68</v>
      </c>
      <c r="K16" s="67" t="s">
        <v>4</v>
      </c>
    </row>
    <row r="17" spans="1:14" s="37" customFormat="1" ht="7.5" customHeight="1" thickBot="1">
      <c r="A17" s="43"/>
      <c r="B17" s="41"/>
      <c r="C17" s="41"/>
      <c r="D17" s="41"/>
      <c r="E17" s="41"/>
      <c r="F17" s="41"/>
      <c r="G17" s="41"/>
      <c r="H17" s="41"/>
      <c r="I17" s="41"/>
      <c r="J17" s="46"/>
      <c r="K17" s="67"/>
    </row>
    <row r="18" spans="1:14" s="37" customFormat="1" ht="30" customHeight="1" thickBot="1">
      <c r="A18" s="43"/>
      <c r="B18" s="41"/>
      <c r="C18" s="41"/>
      <c r="D18" s="41"/>
      <c r="E18" s="41"/>
      <c r="F18" s="41"/>
      <c r="G18" s="41"/>
      <c r="H18" s="70" t="s">
        <v>159</v>
      </c>
      <c r="I18" s="59" t="str">
        <f>IF(COUNTBLANK(H16:I16)=0,(H16+I16)/2,"")</f>
        <v/>
      </c>
      <c r="J18" s="51" t="s">
        <v>68</v>
      </c>
      <c r="K18" s="67" t="s">
        <v>4</v>
      </c>
    </row>
    <row r="19" spans="1:14" s="37" customFormat="1" ht="7.5" customHeight="1" thickBot="1">
      <c r="A19" s="43"/>
      <c r="B19" s="41"/>
      <c r="C19" s="41"/>
      <c r="D19" s="41"/>
      <c r="E19" s="41"/>
      <c r="F19" s="41"/>
      <c r="G19" s="41"/>
      <c r="H19" s="9"/>
      <c r="I19" s="9"/>
      <c r="J19" s="41"/>
      <c r="K19" s="45"/>
    </row>
    <row r="20" spans="1:14" s="37" customFormat="1" ht="15" customHeight="1" thickBot="1">
      <c r="A20" s="43"/>
      <c r="B20" s="41"/>
      <c r="C20" s="41"/>
      <c r="D20" s="41"/>
      <c r="E20" s="41"/>
      <c r="F20" s="41"/>
      <c r="G20" s="41"/>
      <c r="H20" s="60" t="s">
        <v>20</v>
      </c>
      <c r="I20" s="61" t="str">
        <f>IF(I18&lt;&gt;"",ABS(H16-I16)/I18,"")</f>
        <v/>
      </c>
      <c r="J20" s="41"/>
      <c r="K20" s="45"/>
    </row>
    <row r="21" spans="1:14" s="37" customFormat="1" ht="22.5" customHeight="1">
      <c r="A21" s="43"/>
      <c r="B21" s="44" t="s">
        <v>28</v>
      </c>
      <c r="C21" s="41"/>
      <c r="D21" s="41"/>
      <c r="E21" s="41"/>
      <c r="F21" s="41"/>
      <c r="G21" s="41"/>
      <c r="H21" s="41"/>
      <c r="I21" s="41"/>
      <c r="J21" s="41"/>
      <c r="K21" s="62"/>
    </row>
    <row r="22" spans="1:14" s="41" customFormat="1" ht="15" customHeight="1">
      <c r="A22" s="43"/>
      <c r="C22" s="54"/>
      <c r="D22" s="54"/>
      <c r="E22" s="54"/>
      <c r="F22" s="54"/>
      <c r="H22" s="54"/>
      <c r="I22" s="54"/>
      <c r="J22" s="54"/>
      <c r="K22" s="63"/>
    </row>
    <row r="23" spans="1:14" s="37" customFormat="1" ht="15" customHeight="1">
      <c r="A23" s="43"/>
      <c r="B23" s="41"/>
      <c r="C23" s="64"/>
      <c r="D23" s="41"/>
      <c r="E23" s="41"/>
      <c r="F23" s="41"/>
      <c r="G23" s="41"/>
      <c r="H23" s="41"/>
      <c r="I23" s="41"/>
      <c r="J23" s="41"/>
      <c r="K23" s="62"/>
      <c r="N23" s="41"/>
    </row>
    <row r="24" spans="1:14" s="37" customFormat="1" ht="17.25" customHeight="1">
      <c r="A24" s="43"/>
      <c r="B24" s="41"/>
      <c r="C24" s="48" t="s">
        <v>70</v>
      </c>
      <c r="D24" s="9"/>
      <c r="E24" s="9"/>
      <c r="F24" s="9"/>
      <c r="G24" s="41"/>
      <c r="H24" s="57" t="s">
        <v>77</v>
      </c>
      <c r="I24" s="65" t="str">
        <f>IF('4.調理能力'!G24&lt;&gt;"",'4.調理能力'!G24,"")</f>
        <v/>
      </c>
      <c r="J24" s="66" t="s">
        <v>68</v>
      </c>
      <c r="K24" s="67" t="s">
        <v>4</v>
      </c>
    </row>
    <row r="25" spans="1:14" s="37" customFormat="1" ht="7.5" customHeight="1" thickBot="1">
      <c r="A25" s="43"/>
      <c r="B25" s="41"/>
      <c r="C25" s="41"/>
      <c r="D25" s="41"/>
      <c r="E25" s="41"/>
      <c r="F25" s="41"/>
      <c r="G25" s="41"/>
      <c r="H25" s="68"/>
      <c r="I25" s="69"/>
      <c r="J25" s="41"/>
      <c r="K25" s="67"/>
    </row>
    <row r="26" spans="1:14" s="37" customFormat="1" ht="30" customHeight="1" thickBot="1">
      <c r="A26" s="43"/>
      <c r="B26" s="41"/>
      <c r="C26" s="227" t="s">
        <v>171</v>
      </c>
      <c r="D26" s="41"/>
      <c r="E26" s="41"/>
      <c r="F26" s="227"/>
      <c r="G26" s="41"/>
      <c r="H26" s="70" t="s">
        <v>160</v>
      </c>
      <c r="I26" s="71" t="str">
        <f>+I24</f>
        <v/>
      </c>
      <c r="J26" s="66" t="s">
        <v>68</v>
      </c>
      <c r="K26" s="67" t="s">
        <v>4</v>
      </c>
    </row>
    <row r="27" spans="1:14" s="37" customFormat="1" ht="15" customHeight="1">
      <c r="A27" s="43"/>
      <c r="B27" s="41"/>
      <c r="C27" s="227"/>
      <c r="D27" s="41"/>
      <c r="E27" s="41"/>
      <c r="F27" s="227"/>
      <c r="G27" s="41"/>
      <c r="H27" s="70"/>
      <c r="I27" s="153"/>
      <c r="J27" s="66"/>
      <c r="K27" s="67"/>
    </row>
    <row r="28" spans="1:14" s="41" customFormat="1" ht="22.5" customHeight="1">
      <c r="A28" s="43"/>
      <c r="B28" s="44" t="s">
        <v>126</v>
      </c>
      <c r="H28" s="60"/>
      <c r="I28" s="72"/>
      <c r="J28" s="66"/>
      <c r="K28" s="154"/>
    </row>
    <row r="29" spans="1:14" s="37" customFormat="1" ht="15" customHeight="1">
      <c r="A29" s="43"/>
      <c r="B29" s="41"/>
      <c r="C29" s="41"/>
      <c r="D29" s="41"/>
      <c r="E29" s="41"/>
      <c r="F29" s="41"/>
      <c r="G29" s="41"/>
      <c r="H29" s="41"/>
      <c r="I29" s="41"/>
      <c r="J29" s="41"/>
      <c r="K29" s="67"/>
    </row>
    <row r="30" spans="1:14" s="37" customFormat="1" ht="17.25" customHeight="1">
      <c r="A30" s="43"/>
      <c r="B30" s="41"/>
      <c r="C30" s="73"/>
      <c r="D30" s="73"/>
      <c r="E30" s="73"/>
      <c r="F30" s="73"/>
      <c r="G30" s="41"/>
      <c r="H30" s="221" t="s">
        <v>174</v>
      </c>
      <c r="I30" s="221" t="s">
        <v>175</v>
      </c>
      <c r="J30" s="73"/>
      <c r="K30" s="155"/>
    </row>
    <row r="31" spans="1:14" s="37" customFormat="1" ht="17.25" customHeight="1">
      <c r="A31" s="43"/>
      <c r="B31" s="41"/>
      <c r="C31" s="66" t="s">
        <v>81</v>
      </c>
      <c r="D31" s="223"/>
      <c r="E31" s="223"/>
      <c r="F31" s="41"/>
      <c r="G31" s="49" t="s">
        <v>59</v>
      </c>
      <c r="H31" s="100"/>
      <c r="I31" s="100"/>
      <c r="J31" s="66" t="s">
        <v>39</v>
      </c>
      <c r="K31" s="67" t="s">
        <v>4</v>
      </c>
    </row>
    <row r="32" spans="1:14" s="37" customFormat="1" ht="17.25" customHeight="1">
      <c r="A32" s="43"/>
      <c r="B32" s="41"/>
      <c r="C32" s="48" t="s">
        <v>78</v>
      </c>
      <c r="D32" s="60"/>
      <c r="E32" s="60"/>
      <c r="F32" s="41"/>
      <c r="G32" s="49" t="s">
        <v>60</v>
      </c>
      <c r="H32" s="101"/>
      <c r="I32" s="101"/>
      <c r="J32" s="66" t="s">
        <v>41</v>
      </c>
      <c r="K32" s="67" t="s">
        <v>61</v>
      </c>
    </row>
    <row r="33" spans="1:14" s="37" customFormat="1" ht="7.5" customHeight="1" thickBot="1">
      <c r="A33" s="43"/>
      <c r="B33" s="41"/>
      <c r="C33" s="48"/>
      <c r="D33" s="60"/>
      <c r="E33" s="60"/>
      <c r="F33" s="41"/>
      <c r="G33" s="49"/>
      <c r="H33" s="75"/>
      <c r="I33" s="75"/>
      <c r="J33" s="66"/>
      <c r="K33" s="67"/>
    </row>
    <row r="34" spans="1:14" ht="17.25" customHeight="1" thickBot="1">
      <c r="A34" s="76"/>
      <c r="B34" s="5"/>
      <c r="C34" s="225" t="s">
        <v>172</v>
      </c>
      <c r="D34" s="5"/>
      <c r="E34" s="5"/>
      <c r="F34" s="5"/>
      <c r="G34" s="57" t="s">
        <v>161</v>
      </c>
      <c r="H34" s="58" t="str">
        <f>IF(COUNTBLANK(H31:H32)=0,H31*60/H32,"")</f>
        <v/>
      </c>
      <c r="I34" s="58" t="str">
        <f>IF(COUNTBLANK(I31:I32)=0,I31*60/I32,"")</f>
        <v/>
      </c>
      <c r="J34" s="66" t="s">
        <v>42</v>
      </c>
      <c r="K34" s="67" t="s">
        <v>4</v>
      </c>
    </row>
    <row r="35" spans="1:14" s="37" customFormat="1" ht="6.75" customHeight="1" thickBot="1">
      <c r="A35" s="43"/>
      <c r="B35" s="41"/>
      <c r="C35" s="227"/>
      <c r="D35" s="73"/>
      <c r="E35" s="73"/>
      <c r="F35" s="60"/>
      <c r="G35" s="41"/>
      <c r="H35" s="227"/>
      <c r="I35" s="77"/>
      <c r="J35" s="66"/>
      <c r="K35" s="155"/>
    </row>
    <row r="36" spans="1:14" s="37" customFormat="1" ht="30" customHeight="1" thickBot="1">
      <c r="A36" s="43"/>
      <c r="B36" s="41"/>
      <c r="C36" s="41"/>
      <c r="D36" s="66"/>
      <c r="E36" s="66"/>
      <c r="F36" s="73"/>
      <c r="G36" s="41"/>
      <c r="H36" s="70" t="s">
        <v>162</v>
      </c>
      <c r="I36" s="59" t="str">
        <f>IF(COUNTBLANK(H34:I34)=0,(H34+I34)/2,"")</f>
        <v/>
      </c>
      <c r="J36" s="66" t="s">
        <v>42</v>
      </c>
      <c r="K36" s="67" t="s">
        <v>4</v>
      </c>
    </row>
    <row r="37" spans="1:14" s="37" customFormat="1" ht="6.75" customHeight="1" thickBot="1">
      <c r="A37" s="43"/>
      <c r="B37" s="41"/>
      <c r="C37" s="73"/>
      <c r="D37" s="66"/>
      <c r="E37" s="66"/>
      <c r="F37" s="73"/>
      <c r="G37" s="41"/>
      <c r="H37" s="60"/>
      <c r="I37" s="9"/>
      <c r="J37" s="66"/>
      <c r="K37" s="74"/>
    </row>
    <row r="38" spans="1:14" s="37" customFormat="1" ht="15" customHeight="1" thickBot="1">
      <c r="A38" s="43"/>
      <c r="B38" s="41"/>
      <c r="C38" s="73"/>
      <c r="D38" s="66"/>
      <c r="E38" s="66"/>
      <c r="F38" s="73"/>
      <c r="G38" s="41"/>
      <c r="H38" s="60" t="s">
        <v>20</v>
      </c>
      <c r="I38" s="61" t="str">
        <f>IF(I36&lt;&gt;"",ABS(H34-I34)/I36,"")</f>
        <v/>
      </c>
      <c r="J38" s="66"/>
      <c r="K38" s="74"/>
    </row>
    <row r="39" spans="1:14" s="37" customFormat="1" ht="22.5" customHeight="1">
      <c r="A39" s="43"/>
      <c r="B39" s="44" t="s">
        <v>29</v>
      </c>
      <c r="C39" s="41"/>
      <c r="D39" s="41"/>
      <c r="E39" s="41"/>
      <c r="F39" s="41"/>
      <c r="G39" s="41"/>
      <c r="H39" s="41"/>
      <c r="I39" s="41"/>
      <c r="J39" s="41"/>
      <c r="K39" s="62"/>
      <c r="N39" s="41"/>
    </row>
    <row r="40" spans="1:14" s="37" customFormat="1" ht="15" customHeight="1">
      <c r="A40" s="43"/>
      <c r="B40" s="41"/>
      <c r="C40" s="41" t="s">
        <v>86</v>
      </c>
      <c r="D40" s="41"/>
      <c r="E40" s="41"/>
      <c r="F40" s="9"/>
      <c r="G40" s="41"/>
      <c r="H40" s="9"/>
      <c r="I40" s="9"/>
      <c r="J40" s="9"/>
      <c r="K40" s="78"/>
    </row>
    <row r="41" spans="1:14" s="37" customFormat="1" ht="27" customHeight="1">
      <c r="A41" s="43"/>
      <c r="B41" s="41"/>
      <c r="C41" s="41"/>
      <c r="D41" s="41"/>
      <c r="E41" s="41"/>
      <c r="F41" s="41"/>
      <c r="G41" s="41"/>
      <c r="H41" s="41"/>
      <c r="I41" s="41"/>
      <c r="J41" s="41"/>
      <c r="K41" s="62"/>
    </row>
    <row r="42" spans="1:14" s="37" customFormat="1" ht="17.25" customHeight="1">
      <c r="A42" s="43"/>
      <c r="B42" s="41"/>
      <c r="C42" s="423" t="s">
        <v>157</v>
      </c>
      <c r="D42" s="423"/>
      <c r="E42" s="423"/>
      <c r="F42" s="423"/>
      <c r="G42" s="41"/>
      <c r="H42" s="57" t="s">
        <v>163</v>
      </c>
      <c r="I42" s="79" t="str">
        <f>+I18</f>
        <v/>
      </c>
      <c r="J42" s="66" t="s">
        <v>68</v>
      </c>
      <c r="K42" s="67" t="s">
        <v>4</v>
      </c>
    </row>
    <row r="43" spans="1:14" s="37" customFormat="1" ht="17.25" customHeight="1">
      <c r="A43" s="43"/>
      <c r="B43" s="41"/>
      <c r="C43" s="48" t="s">
        <v>171</v>
      </c>
      <c r="D43" s="48"/>
      <c r="E43" s="48"/>
      <c r="F43" s="48"/>
      <c r="G43" s="41"/>
      <c r="H43" s="57" t="s">
        <v>164</v>
      </c>
      <c r="I43" s="79" t="str">
        <f>I26</f>
        <v/>
      </c>
      <c r="J43" s="66" t="s">
        <v>68</v>
      </c>
      <c r="K43" s="67" t="s">
        <v>4</v>
      </c>
    </row>
    <row r="44" spans="1:14" s="37" customFormat="1" ht="17.25" customHeight="1">
      <c r="A44" s="43"/>
      <c r="C44" s="66" t="s">
        <v>170</v>
      </c>
      <c r="D44" s="81"/>
      <c r="E44" s="81"/>
      <c r="F44" s="41"/>
      <c r="H44" s="49" t="s">
        <v>167</v>
      </c>
      <c r="I44" s="102">
        <v>1</v>
      </c>
      <c r="J44" s="41" t="s">
        <v>87</v>
      </c>
      <c r="K44" s="67"/>
    </row>
    <row r="45" spans="1:14" s="37" customFormat="1" ht="17.25" customHeight="1">
      <c r="A45" s="43"/>
      <c r="B45" s="41"/>
      <c r="C45" s="48" t="s">
        <v>169</v>
      </c>
      <c r="D45" s="48"/>
      <c r="E45" s="48"/>
      <c r="F45" s="48"/>
      <c r="G45" s="41"/>
      <c r="H45" s="80" t="s">
        <v>166</v>
      </c>
      <c r="I45" s="102">
        <v>1</v>
      </c>
      <c r="J45" s="41" t="s">
        <v>87</v>
      </c>
      <c r="K45" s="67"/>
    </row>
    <row r="46" spans="1:14" s="37" customFormat="1" ht="7.5" customHeight="1" thickBot="1">
      <c r="A46" s="43"/>
      <c r="B46" s="41"/>
      <c r="C46" s="41"/>
      <c r="D46" s="41"/>
      <c r="E46" s="41"/>
      <c r="F46" s="41"/>
      <c r="G46" s="41"/>
      <c r="H46" s="64"/>
      <c r="I46" s="41"/>
      <c r="J46" s="41"/>
      <c r="K46" s="155"/>
    </row>
    <row r="47" spans="1:14" s="37" customFormat="1" ht="30" customHeight="1" thickBot="1">
      <c r="A47" s="43"/>
      <c r="B47" s="41"/>
      <c r="C47" s="66" t="s">
        <v>168</v>
      </c>
      <c r="D47" s="82"/>
      <c r="E47" s="82"/>
      <c r="F47" s="82"/>
      <c r="G47" s="41"/>
      <c r="H47" s="70" t="s">
        <v>165</v>
      </c>
      <c r="I47" s="83" t="str">
        <f>IF(COUNTBLANK(I42:I45)=0,I44*I42+I45*I43,"")</f>
        <v/>
      </c>
      <c r="J47" s="84" t="s">
        <v>6</v>
      </c>
      <c r="K47" s="67" t="s">
        <v>7</v>
      </c>
    </row>
    <row r="48" spans="1:14" s="37" customFormat="1" ht="17.45" customHeight="1" thickBot="1">
      <c r="A48" s="85"/>
      <c r="B48" s="86"/>
      <c r="C48" s="86"/>
      <c r="D48" s="86"/>
      <c r="E48" s="86"/>
      <c r="F48" s="86"/>
      <c r="G48" s="86"/>
      <c r="H48" s="86"/>
      <c r="I48" s="86"/>
      <c r="J48" s="86"/>
      <c r="K48" s="87"/>
    </row>
    <row r="49" spans="1:11" ht="8.4499999999999993" customHeight="1"/>
    <row r="50" spans="1:11" ht="15" customHeight="1">
      <c r="A50" s="10"/>
      <c r="B50" s="10"/>
      <c r="C50" s="10"/>
      <c r="D50" s="10"/>
      <c r="E50" s="10"/>
      <c r="F50" s="10"/>
      <c r="G50" s="10"/>
      <c r="H50" s="10"/>
      <c r="I50" s="10"/>
      <c r="J50" s="10"/>
      <c r="K50" s="10"/>
    </row>
    <row r="51" spans="1:11" s="37" customFormat="1" ht="15" customHeight="1">
      <c r="A51" s="88"/>
      <c r="B51" s="88"/>
      <c r="C51" s="88"/>
      <c r="D51" s="88"/>
      <c r="E51" s="88"/>
      <c r="F51" s="88"/>
      <c r="G51" s="88"/>
      <c r="H51" s="88"/>
      <c r="I51" s="88"/>
      <c r="J51" s="88"/>
      <c r="K51" s="88"/>
    </row>
    <row r="52" spans="1:11" s="37" customFormat="1" ht="28.5" customHeight="1">
      <c r="A52" s="8"/>
      <c r="B52" s="89"/>
      <c r="C52" s="89"/>
      <c r="D52" s="222"/>
      <c r="E52" s="222"/>
      <c r="F52" s="222"/>
      <c r="G52" s="222"/>
      <c r="H52" s="222"/>
      <c r="I52" s="222"/>
      <c r="J52" s="222"/>
      <c r="K52" s="222"/>
    </row>
    <row r="53" spans="1:11" s="37" customFormat="1" ht="20.100000000000001" customHeight="1">
      <c r="A53" s="9"/>
      <c r="B53" s="90"/>
      <c r="C53" s="90"/>
      <c r="D53" s="91"/>
      <c r="E53" s="91"/>
      <c r="F53" s="91"/>
      <c r="G53" s="84"/>
      <c r="H53" s="91"/>
      <c r="I53" s="91"/>
      <c r="J53" s="91"/>
      <c r="K53" s="91"/>
    </row>
    <row r="54" spans="1:11" s="37" customFormat="1" ht="15" customHeight="1">
      <c r="A54" s="227"/>
      <c r="B54" s="227"/>
      <c r="C54" s="227"/>
      <c r="D54" s="227"/>
      <c r="E54" s="227"/>
      <c r="F54" s="227"/>
      <c r="G54" s="227"/>
      <c r="H54" s="227"/>
      <c r="I54" s="227"/>
      <c r="J54" s="227"/>
      <c r="K54" s="227"/>
    </row>
    <row r="55" spans="1:11" s="37" customFormat="1" ht="15" customHeight="1">
      <c r="A55" s="227"/>
      <c r="B55" s="227"/>
      <c r="C55" s="227"/>
      <c r="D55" s="227"/>
      <c r="E55" s="227"/>
      <c r="F55" s="227"/>
      <c r="G55" s="227"/>
      <c r="H55" s="227"/>
      <c r="I55" s="227"/>
      <c r="J55" s="227"/>
      <c r="K55" s="227"/>
    </row>
    <row r="56" spans="1:11" s="37" customFormat="1" ht="15" customHeight="1">
      <c r="A56" s="227"/>
      <c r="B56" s="227"/>
      <c r="C56" s="227"/>
      <c r="D56" s="227"/>
      <c r="E56" s="227"/>
      <c r="F56" s="227"/>
      <c r="G56" s="227"/>
      <c r="H56" s="227"/>
      <c r="I56" s="227"/>
      <c r="J56" s="227"/>
      <c r="K56" s="227"/>
    </row>
    <row r="57" spans="1:11" s="37" customFormat="1" ht="15" customHeight="1">
      <c r="A57" s="227"/>
      <c r="B57" s="227"/>
      <c r="C57" s="227"/>
      <c r="D57" s="227"/>
      <c r="E57" s="227"/>
      <c r="F57" s="227"/>
      <c r="G57" s="227"/>
      <c r="H57" s="227"/>
      <c r="I57" s="227"/>
      <c r="J57" s="227"/>
      <c r="K57" s="227"/>
    </row>
    <row r="58" spans="1:11" s="37" customFormat="1" ht="15" customHeight="1">
      <c r="A58" s="227"/>
      <c r="B58" s="227"/>
      <c r="C58" s="227"/>
      <c r="D58" s="227"/>
      <c r="E58" s="227"/>
      <c r="F58" s="227"/>
      <c r="G58" s="227"/>
      <c r="H58" s="227"/>
      <c r="I58" s="227"/>
      <c r="J58" s="227"/>
      <c r="K58" s="227"/>
    </row>
    <row r="59" spans="1:11" s="37" customFormat="1" ht="15" customHeight="1">
      <c r="A59" s="227"/>
      <c r="B59" s="227"/>
      <c r="C59" s="227"/>
      <c r="D59" s="227"/>
      <c r="E59" s="227"/>
      <c r="F59" s="227"/>
      <c r="G59" s="60"/>
      <c r="H59" s="92"/>
      <c r="I59" s="93"/>
      <c r="J59" s="227"/>
      <c r="K59" s="227"/>
    </row>
    <row r="60" spans="1:11" s="37" customFormat="1" ht="15" customHeight="1">
      <c r="A60" s="227"/>
      <c r="B60" s="227"/>
      <c r="C60" s="227"/>
      <c r="D60" s="227"/>
      <c r="E60" s="227"/>
      <c r="F60" s="227"/>
      <c r="G60" s="60"/>
      <c r="H60" s="94"/>
      <c r="I60" s="93"/>
      <c r="J60" s="227"/>
      <c r="K60" s="227"/>
    </row>
    <row r="61" spans="1:11" s="37" customFormat="1" ht="15" customHeight="1">
      <c r="A61" s="227"/>
      <c r="B61" s="227"/>
      <c r="C61" s="227"/>
      <c r="D61" s="227"/>
      <c r="E61" s="227"/>
      <c r="F61" s="227"/>
      <c r="G61" s="60"/>
      <c r="H61" s="92"/>
      <c r="I61" s="93"/>
      <c r="J61" s="227"/>
      <c r="K61" s="227"/>
    </row>
    <row r="62" spans="1:11" s="37" customFormat="1" ht="15" customHeight="1">
      <c r="A62" s="227"/>
      <c r="B62" s="227"/>
      <c r="C62" s="227"/>
      <c r="D62" s="227"/>
      <c r="E62" s="227"/>
      <c r="F62" s="227"/>
      <c r="G62" s="60"/>
      <c r="H62" s="92"/>
      <c r="I62" s="93"/>
      <c r="J62" s="227"/>
      <c r="K62" s="227"/>
    </row>
    <row r="63" spans="1:11" s="37" customFormat="1" ht="15" customHeight="1">
      <c r="A63" s="227"/>
      <c r="B63" s="227"/>
      <c r="C63" s="227"/>
      <c r="D63" s="227"/>
      <c r="E63" s="227"/>
      <c r="F63" s="227"/>
      <c r="G63" s="60"/>
      <c r="H63" s="95"/>
      <c r="I63" s="93"/>
      <c r="J63" s="227"/>
      <c r="K63" s="227"/>
    </row>
    <row r="64" spans="1:11" s="37" customFormat="1" ht="15" customHeight="1">
      <c r="A64" s="227"/>
      <c r="B64" s="227"/>
      <c r="C64" s="227"/>
      <c r="D64" s="227"/>
      <c r="E64" s="227"/>
      <c r="F64" s="227"/>
      <c r="G64" s="60"/>
      <c r="H64" s="95"/>
      <c r="I64" s="93"/>
      <c r="J64" s="227"/>
      <c r="K64" s="227"/>
    </row>
    <row r="65" spans="1:11" s="37" customFormat="1" ht="15" customHeight="1">
      <c r="A65" s="227"/>
      <c r="B65" s="227"/>
      <c r="C65" s="227"/>
      <c r="D65" s="227"/>
      <c r="E65" s="227"/>
      <c r="F65" s="227"/>
      <c r="G65" s="60"/>
      <c r="H65" s="96"/>
      <c r="I65" s="93"/>
      <c r="J65" s="227"/>
      <c r="K65" s="227"/>
    </row>
    <row r="66" spans="1:11" s="37" customFormat="1" ht="15" customHeight="1">
      <c r="A66" s="227"/>
      <c r="B66" s="227"/>
      <c r="C66" s="227"/>
      <c r="D66" s="227"/>
      <c r="E66" s="227"/>
      <c r="F66" s="227"/>
      <c r="G66" s="60"/>
      <c r="H66" s="97"/>
      <c r="I66" s="93"/>
      <c r="J66" s="227"/>
      <c r="K66" s="227"/>
    </row>
    <row r="67" spans="1:11" s="37" customFormat="1" ht="15" customHeight="1">
      <c r="A67" s="227"/>
      <c r="B67" s="227"/>
      <c r="C67" s="227"/>
      <c r="D67" s="227"/>
      <c r="E67" s="227"/>
      <c r="F67" s="227"/>
      <c r="G67" s="227"/>
      <c r="H67" s="227"/>
      <c r="I67" s="227"/>
      <c r="J67" s="227"/>
      <c r="K67" s="227"/>
    </row>
    <row r="68" spans="1:11" s="37" customFormat="1" ht="15" customHeight="1">
      <c r="A68" s="227"/>
      <c r="B68" s="227"/>
      <c r="C68" s="227"/>
      <c r="D68" s="227"/>
      <c r="E68" s="227"/>
      <c r="F68" s="227"/>
      <c r="G68" s="227"/>
      <c r="H68" s="227"/>
      <c r="I68" s="227"/>
      <c r="J68" s="227"/>
      <c r="K68" s="227"/>
    </row>
    <row r="69" spans="1:11" s="37" customFormat="1" ht="15" customHeight="1">
      <c r="A69" s="227"/>
      <c r="B69" s="227"/>
      <c r="C69" s="9"/>
      <c r="D69" s="227"/>
      <c r="E69" s="227"/>
      <c r="F69" s="227"/>
      <c r="G69" s="9"/>
      <c r="H69" s="9"/>
      <c r="I69" s="227"/>
      <c r="J69" s="227"/>
      <c r="K69" s="227"/>
    </row>
    <row r="70" spans="1:11" s="37" customFormat="1" ht="15" customHeight="1">
      <c r="A70" s="227"/>
      <c r="B70" s="227"/>
      <c r="C70" s="227"/>
      <c r="D70" s="227"/>
      <c r="E70" s="227"/>
      <c r="F70" s="227"/>
      <c r="G70" s="227"/>
      <c r="H70" s="93"/>
      <c r="I70" s="227"/>
      <c r="J70" s="227"/>
      <c r="K70" s="227"/>
    </row>
    <row r="71" spans="1:11" s="37" customFormat="1" ht="15" customHeight="1">
      <c r="A71" s="227"/>
      <c r="B71" s="227"/>
      <c r="C71" s="227"/>
      <c r="D71" s="227"/>
      <c r="E71" s="227"/>
      <c r="F71" s="227"/>
      <c r="G71" s="227"/>
      <c r="H71" s="227"/>
      <c r="I71" s="227"/>
      <c r="J71" s="227"/>
      <c r="K71" s="227"/>
    </row>
    <row r="72" spans="1:11" s="37" customFormat="1" ht="15" customHeight="1">
      <c r="A72" s="227"/>
      <c r="B72" s="227"/>
      <c r="C72" s="9"/>
      <c r="D72" s="227"/>
      <c r="E72" s="227"/>
      <c r="F72" s="227"/>
      <c r="G72" s="9"/>
      <c r="H72" s="9"/>
      <c r="I72" s="227"/>
      <c r="J72" s="227"/>
      <c r="K72" s="227"/>
    </row>
    <row r="73" spans="1:11" s="37" customFormat="1" ht="15" customHeight="1">
      <c r="A73" s="227"/>
      <c r="B73" s="227"/>
      <c r="C73" s="227"/>
      <c r="D73" s="227"/>
      <c r="E73" s="227"/>
      <c r="F73" s="227"/>
      <c r="G73" s="227"/>
      <c r="H73" s="93"/>
      <c r="I73" s="227"/>
      <c r="J73" s="227"/>
      <c r="K73" s="227"/>
    </row>
    <row r="74" spans="1:11" s="37" customFormat="1" ht="15" customHeight="1">
      <c r="A74" s="227"/>
      <c r="B74" s="227"/>
      <c r="C74" s="227"/>
      <c r="D74" s="227"/>
      <c r="E74" s="227"/>
      <c r="F74" s="227"/>
      <c r="G74" s="227"/>
      <c r="H74" s="227"/>
      <c r="I74" s="227"/>
      <c r="J74" s="227"/>
      <c r="K74" s="227"/>
    </row>
    <row r="75" spans="1:11" s="37" customFormat="1" ht="15" customHeight="1">
      <c r="A75" s="227"/>
      <c r="B75" s="227"/>
      <c r="C75" s="227"/>
      <c r="D75" s="227"/>
      <c r="E75" s="227"/>
      <c r="F75" s="227"/>
      <c r="G75" s="227"/>
      <c r="H75" s="227"/>
      <c r="I75" s="227"/>
      <c r="J75" s="227"/>
      <c r="K75" s="227"/>
    </row>
    <row r="76" spans="1:11" s="37" customFormat="1" ht="15" customHeight="1">
      <c r="A76" s="227"/>
      <c r="B76" s="227"/>
      <c r="C76" s="227"/>
      <c r="D76" s="227"/>
      <c r="E76" s="227"/>
      <c r="F76" s="227"/>
      <c r="G76" s="227"/>
      <c r="H76" s="227"/>
      <c r="I76" s="227"/>
      <c r="J76" s="227"/>
      <c r="K76" s="227"/>
    </row>
    <row r="77" spans="1:11" s="37" customFormat="1" ht="15" customHeight="1">
      <c r="A77" s="227"/>
      <c r="B77" s="227"/>
      <c r="C77" s="227"/>
      <c r="D77" s="227"/>
      <c r="E77" s="227"/>
      <c r="F77" s="227"/>
      <c r="G77" s="227"/>
      <c r="H77" s="227"/>
      <c r="I77" s="227"/>
      <c r="J77" s="227"/>
      <c r="K77" s="227"/>
    </row>
    <row r="78" spans="1:11" s="37" customFormat="1" ht="15" customHeight="1">
      <c r="A78" s="227"/>
      <c r="B78" s="227"/>
      <c r="C78" s="227"/>
      <c r="D78" s="227"/>
      <c r="E78" s="227"/>
      <c r="F78" s="227"/>
      <c r="G78" s="227"/>
      <c r="H78" s="227"/>
      <c r="I78" s="227"/>
      <c r="J78" s="227"/>
      <c r="K78" s="227"/>
    </row>
    <row r="79" spans="1:11" s="37" customFormat="1" ht="15" customHeight="1">
      <c r="A79" s="227"/>
      <c r="B79" s="227"/>
      <c r="C79" s="227"/>
      <c r="D79" s="227"/>
      <c r="E79" s="227"/>
      <c r="F79" s="227"/>
      <c r="G79" s="227"/>
      <c r="H79" s="227"/>
      <c r="I79" s="227"/>
      <c r="J79" s="227"/>
      <c r="K79" s="227"/>
    </row>
    <row r="80" spans="1:11" s="37" customFormat="1" ht="15" customHeight="1">
      <c r="A80" s="227"/>
      <c r="B80" s="227"/>
      <c r="C80" s="227"/>
      <c r="D80" s="227"/>
      <c r="E80" s="227"/>
      <c r="F80" s="227"/>
      <c r="G80" s="227"/>
      <c r="H80" s="227"/>
      <c r="I80" s="227"/>
      <c r="J80" s="227"/>
      <c r="K80" s="227"/>
    </row>
    <row r="81" spans="1:11" s="37" customFormat="1" ht="15" customHeight="1">
      <c r="A81" s="227"/>
      <c r="B81" s="227"/>
      <c r="C81" s="227"/>
      <c r="D81" s="227"/>
      <c r="E81" s="227"/>
      <c r="F81" s="227"/>
      <c r="G81" s="227"/>
      <c r="H81" s="227"/>
      <c r="I81" s="227"/>
      <c r="J81" s="227"/>
      <c r="K81" s="227"/>
    </row>
    <row r="82" spans="1:11" s="37" customFormat="1" ht="15" customHeight="1">
      <c r="A82" s="227"/>
      <c r="B82" s="227"/>
      <c r="C82" s="227"/>
      <c r="D82" s="227"/>
      <c r="E82" s="227"/>
      <c r="F82" s="227"/>
      <c r="G82" s="227"/>
      <c r="H82" s="227"/>
      <c r="I82" s="227"/>
      <c r="J82" s="227"/>
      <c r="K82" s="227"/>
    </row>
    <row r="83" spans="1:11" s="37" customFormat="1" ht="15" customHeight="1">
      <c r="A83" s="227"/>
      <c r="B83" s="227"/>
      <c r="C83" s="227"/>
      <c r="D83" s="227"/>
      <c r="E83" s="227"/>
      <c r="F83" s="227"/>
      <c r="G83" s="227"/>
      <c r="H83" s="227"/>
      <c r="I83" s="227"/>
      <c r="J83" s="227"/>
      <c r="K83" s="227"/>
    </row>
    <row r="84" spans="1:11" s="37" customFormat="1" ht="15" customHeight="1">
      <c r="A84" s="227"/>
      <c r="B84" s="227"/>
      <c r="C84" s="227"/>
      <c r="D84" s="227"/>
      <c r="E84" s="227"/>
      <c r="F84" s="227"/>
      <c r="G84" s="227"/>
      <c r="H84" s="227"/>
      <c r="I84" s="227"/>
      <c r="J84" s="227"/>
      <c r="K84" s="227"/>
    </row>
    <row r="85" spans="1:11" s="37" customFormat="1" ht="15" customHeight="1">
      <c r="A85" s="227"/>
      <c r="B85" s="227"/>
      <c r="C85" s="227"/>
      <c r="D85" s="227"/>
      <c r="E85" s="227"/>
      <c r="F85" s="227"/>
      <c r="G85" s="227"/>
      <c r="H85" s="227"/>
      <c r="I85" s="227"/>
      <c r="J85" s="227"/>
      <c r="K85" s="227"/>
    </row>
    <row r="86" spans="1:11" s="37" customFormat="1" ht="15" customHeight="1">
      <c r="A86" s="227"/>
      <c r="B86" s="227"/>
      <c r="C86" s="227"/>
      <c r="D86" s="227"/>
      <c r="E86" s="227"/>
      <c r="F86" s="227"/>
      <c r="G86" s="227"/>
      <c r="H86" s="227"/>
      <c r="I86" s="227"/>
      <c r="J86" s="227"/>
      <c r="K86" s="227"/>
    </row>
    <row r="87" spans="1:11" s="37" customFormat="1" ht="15" customHeight="1">
      <c r="A87" s="227"/>
      <c r="B87" s="227"/>
      <c r="C87" s="227"/>
      <c r="D87" s="227"/>
      <c r="E87" s="227"/>
      <c r="F87" s="227"/>
      <c r="G87" s="227"/>
      <c r="H87" s="227"/>
      <c r="I87" s="227"/>
      <c r="J87" s="227"/>
      <c r="K87" s="227"/>
    </row>
    <row r="88" spans="1:11" s="37" customFormat="1" ht="15" customHeight="1">
      <c r="A88" s="227"/>
      <c r="B88" s="227"/>
      <c r="C88" s="227"/>
      <c r="D88" s="227"/>
      <c r="E88" s="227"/>
      <c r="F88" s="227"/>
      <c r="G88" s="227"/>
      <c r="H88" s="227"/>
      <c r="I88" s="227"/>
      <c r="J88" s="227"/>
      <c r="K88" s="227"/>
    </row>
    <row r="89" spans="1:11" s="37" customFormat="1" ht="15" customHeight="1">
      <c r="A89" s="227"/>
      <c r="B89" s="227"/>
      <c r="C89" s="227"/>
      <c r="D89" s="227"/>
      <c r="E89" s="227"/>
      <c r="F89" s="227"/>
      <c r="G89" s="227"/>
      <c r="H89" s="227"/>
      <c r="I89" s="227"/>
      <c r="J89" s="227"/>
      <c r="K89" s="227"/>
    </row>
    <row r="90" spans="1:11" s="37" customFormat="1" ht="15" customHeight="1">
      <c r="A90" s="227"/>
      <c r="B90" s="227"/>
      <c r="C90" s="227"/>
      <c r="D90" s="227"/>
      <c r="E90" s="227"/>
      <c r="F90" s="227"/>
      <c r="G90" s="227"/>
      <c r="H90" s="227"/>
      <c r="I90" s="227"/>
      <c r="J90" s="227"/>
      <c r="K90" s="227"/>
    </row>
    <row r="91" spans="1:11" s="37" customFormat="1" ht="15" customHeight="1">
      <c r="A91" s="227"/>
      <c r="B91" s="227"/>
      <c r="C91" s="227"/>
      <c r="D91" s="227"/>
      <c r="E91" s="227"/>
      <c r="F91" s="227"/>
      <c r="G91" s="227"/>
      <c r="H91" s="227"/>
      <c r="I91" s="227"/>
      <c r="J91" s="227"/>
      <c r="K91" s="227"/>
    </row>
    <row r="92" spans="1:11" s="37" customFormat="1" ht="15" customHeight="1">
      <c r="A92" s="227"/>
      <c r="B92" s="227"/>
      <c r="C92" s="227"/>
      <c r="D92" s="227"/>
      <c r="E92" s="227"/>
      <c r="F92" s="227"/>
      <c r="G92" s="227"/>
      <c r="H92" s="227"/>
      <c r="I92" s="227"/>
      <c r="J92" s="227"/>
      <c r="K92" s="227"/>
    </row>
    <row r="93" spans="1:11" s="37" customFormat="1" ht="15" customHeight="1">
      <c r="A93" s="227"/>
      <c r="B93" s="227"/>
      <c r="C93" s="227"/>
      <c r="D93" s="227"/>
      <c r="E93" s="227"/>
      <c r="F93" s="227"/>
      <c r="G93" s="227"/>
      <c r="H93" s="227"/>
      <c r="I93" s="227"/>
      <c r="J93" s="227"/>
      <c r="K93" s="227"/>
    </row>
    <row r="94" spans="1:11" s="37" customFormat="1" ht="15" customHeight="1">
      <c r="A94" s="227"/>
      <c r="B94" s="227"/>
      <c r="C94" s="227"/>
      <c r="D94" s="227"/>
      <c r="E94" s="227"/>
      <c r="F94" s="227"/>
      <c r="G94" s="227"/>
      <c r="H94" s="227"/>
      <c r="I94" s="227"/>
      <c r="J94" s="227"/>
      <c r="K94" s="227"/>
    </row>
    <row r="95" spans="1:11" s="37" customFormat="1" ht="15" customHeight="1">
      <c r="A95" s="227"/>
      <c r="B95" s="227"/>
      <c r="C95" s="227"/>
      <c r="D95" s="227"/>
      <c r="E95" s="227"/>
      <c r="F95" s="227"/>
      <c r="G95" s="227"/>
      <c r="H95" s="227"/>
      <c r="I95" s="227"/>
      <c r="J95" s="227"/>
      <c r="K95" s="227"/>
    </row>
    <row r="96" spans="1:11" s="37" customFormat="1" ht="15" customHeight="1">
      <c r="A96" s="227"/>
      <c r="B96" s="227"/>
      <c r="C96" s="227"/>
      <c r="D96" s="227"/>
      <c r="E96" s="227"/>
      <c r="F96" s="227"/>
      <c r="G96" s="227"/>
      <c r="H96" s="227"/>
      <c r="I96" s="227"/>
      <c r="J96" s="227"/>
      <c r="K96" s="227"/>
    </row>
    <row r="97" spans="1:11" s="37" customFormat="1" ht="15" customHeight="1">
      <c r="A97" s="227"/>
      <c r="B97" s="227"/>
      <c r="C97" s="227"/>
      <c r="D97" s="227"/>
      <c r="E97" s="227"/>
      <c r="F97" s="227"/>
      <c r="G97" s="227"/>
      <c r="H97" s="227"/>
      <c r="I97" s="227"/>
      <c r="J97" s="227"/>
      <c r="K97" s="227"/>
    </row>
    <row r="98" spans="1:11" s="37" customFormat="1" ht="15" customHeight="1">
      <c r="A98" s="227"/>
      <c r="B98" s="227"/>
      <c r="C98" s="227"/>
      <c r="D98" s="227"/>
      <c r="E98" s="227"/>
      <c r="F98" s="227"/>
      <c r="G98" s="227"/>
      <c r="H98" s="227"/>
      <c r="I98" s="227"/>
      <c r="J98" s="227"/>
      <c r="K98" s="227"/>
    </row>
    <row r="99" spans="1:11" s="37" customFormat="1" ht="15" customHeight="1">
      <c r="A99" s="227"/>
      <c r="B99" s="227"/>
      <c r="C99" s="227"/>
      <c r="D99" s="227"/>
      <c r="E99" s="227"/>
      <c r="F99" s="227"/>
      <c r="G99" s="227"/>
      <c r="H99" s="227"/>
      <c r="I99" s="227"/>
      <c r="J99" s="227"/>
      <c r="K99" s="227"/>
    </row>
    <row r="100" spans="1:11" s="37" customFormat="1" ht="15" customHeight="1">
      <c r="A100" s="227"/>
      <c r="B100" s="227"/>
      <c r="C100" s="227"/>
      <c r="D100" s="227"/>
      <c r="E100" s="227"/>
      <c r="F100" s="227"/>
      <c r="G100" s="227"/>
      <c r="H100" s="227"/>
      <c r="I100" s="227"/>
      <c r="J100" s="227"/>
      <c r="K100" s="227"/>
    </row>
    <row r="101" spans="1:11">
      <c r="A101" s="10"/>
      <c r="B101" s="10"/>
      <c r="C101" s="10"/>
      <c r="D101" s="10"/>
      <c r="E101" s="10"/>
      <c r="F101" s="10"/>
      <c r="G101" s="10"/>
      <c r="H101" s="10"/>
      <c r="I101" s="10"/>
      <c r="J101" s="10"/>
      <c r="K101" s="10"/>
    </row>
  </sheetData>
  <sheetProtection password="89E8" sheet="1" objects="1" scenarios="1" selectLockedCells="1"/>
  <mergeCells count="10">
    <mergeCell ref="B3:G3"/>
    <mergeCell ref="H3:K3"/>
    <mergeCell ref="C42:F42"/>
    <mergeCell ref="A2:K2"/>
    <mergeCell ref="B4:F4"/>
    <mergeCell ref="H4:K4"/>
    <mergeCell ref="E5:F6"/>
    <mergeCell ref="H5:H6"/>
    <mergeCell ref="J5:J6"/>
    <mergeCell ref="B5:C6"/>
  </mergeCells>
  <phoneticPr fontId="3"/>
  <conditionalFormatting sqref="I38">
    <cfRule type="cellIs" dxfId="2" priority="7" stopIfTrue="1" operator="greaterThan">
      <formula>0.1</formula>
    </cfRule>
  </conditionalFormatting>
  <conditionalFormatting sqref="I44">
    <cfRule type="expression" dxfId="1" priority="2" stopIfTrue="1">
      <formula>$I$44&lt;&gt;1</formula>
    </cfRule>
  </conditionalFormatting>
  <conditionalFormatting sqref="I45">
    <cfRule type="expression" dxfId="0" priority="1" stopIfTrue="1">
      <formula>$I$45&lt;&gt;1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49"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C210"/>
  <sheetViews>
    <sheetView zoomScaleNormal="100" zoomScaleSheetLayoutView="100" workbookViewId="0">
      <selection activeCell="C5" sqref="C5:D5"/>
    </sheetView>
  </sheetViews>
  <sheetFormatPr defaultRowHeight="13.5"/>
  <cols>
    <col min="1" max="1" width="10.375" style="1" customWidth="1"/>
    <col min="2" max="2" width="5.75" style="1" customWidth="1"/>
    <col min="3" max="3" width="14.625" style="1" customWidth="1"/>
    <col min="4" max="4" width="10.125" style="1" customWidth="1"/>
    <col min="5" max="5" width="7.625" style="1" customWidth="1"/>
    <col min="6" max="8" width="9.125" style="1" customWidth="1"/>
    <col min="9" max="9" width="7.625" style="1" customWidth="1"/>
    <col min="10" max="10" width="5.25" style="1" customWidth="1"/>
    <col min="11" max="11" width="0.875" style="1" customWidth="1"/>
    <col min="12" max="12" width="7" style="1" customWidth="1"/>
    <col min="13" max="16" width="9" style="1"/>
    <col min="17" max="17" width="2.125" style="1" customWidth="1"/>
    <col min="18" max="18" width="7" style="1" customWidth="1"/>
    <col min="19" max="23" width="9" style="1"/>
    <col min="24" max="24" width="9" style="107" customWidth="1"/>
    <col min="25" max="16384" width="9" style="1"/>
  </cols>
  <sheetData>
    <row r="1" spans="1:25" ht="15" customHeight="1" thickBot="1">
      <c r="K1" s="5"/>
      <c r="L1" s="5"/>
      <c r="X1" s="1"/>
    </row>
    <row r="2" spans="1:25" s="37" customFormat="1" ht="19.5" customHeight="1" thickTop="1" thickBot="1">
      <c r="A2" s="362" t="str">
        <f>+表紙!A2</f>
        <v>業務用厨房熱機器等性能測定結果　【電気機器】</v>
      </c>
      <c r="B2" s="363"/>
      <c r="C2" s="363"/>
      <c r="D2" s="363"/>
      <c r="E2" s="363"/>
      <c r="F2" s="363"/>
      <c r="G2" s="363"/>
      <c r="H2" s="363"/>
      <c r="I2" s="363"/>
      <c r="J2" s="364"/>
      <c r="K2" s="41"/>
      <c r="L2" s="41"/>
    </row>
    <row r="3" spans="1:25" s="37" customFormat="1" ht="33.75" customHeight="1" thickTop="1">
      <c r="A3" s="38" t="s">
        <v>179</v>
      </c>
      <c r="B3" s="418" t="s">
        <v>115</v>
      </c>
      <c r="C3" s="419"/>
      <c r="D3" s="419"/>
      <c r="E3" s="419"/>
      <c r="F3" s="419"/>
      <c r="G3" s="419"/>
      <c r="H3" s="420" t="s">
        <v>139</v>
      </c>
      <c r="I3" s="420"/>
      <c r="J3" s="421"/>
      <c r="K3" s="103"/>
      <c r="L3" s="41"/>
      <c r="O3" s="128"/>
      <c r="P3" s="128"/>
      <c r="Q3" s="128"/>
      <c r="R3" s="128"/>
      <c r="S3" s="128"/>
      <c r="T3" s="128"/>
    </row>
    <row r="4" spans="1:25" s="37" customFormat="1" ht="20.100000000000001" customHeight="1" thickBot="1">
      <c r="A4" s="6" t="s">
        <v>2</v>
      </c>
      <c r="B4" s="389" t="str">
        <f>IF(表紙!$B$6=0,"",表紙!$B$6)</f>
        <v/>
      </c>
      <c r="C4" s="389"/>
      <c r="D4" s="390"/>
      <c r="E4" s="391"/>
      <c r="F4" s="226" t="s">
        <v>3</v>
      </c>
      <c r="G4" s="392" t="str">
        <f>IF(表紙!$G$5=0,"",表紙!$G$5)</f>
        <v/>
      </c>
      <c r="H4" s="393"/>
      <c r="I4" s="393"/>
      <c r="J4" s="394"/>
      <c r="K4" s="41"/>
      <c r="L4" s="41"/>
      <c r="O4" s="128"/>
      <c r="P4" s="128"/>
      <c r="Q4" s="128"/>
      <c r="R4" s="128"/>
      <c r="S4" s="128"/>
      <c r="T4" s="128"/>
    </row>
    <row r="5" spans="1:25" s="37" customFormat="1" ht="15" customHeight="1" thickBot="1">
      <c r="A5" s="402" t="s">
        <v>34</v>
      </c>
      <c r="B5" s="403"/>
      <c r="C5" s="447"/>
      <c r="D5" s="447"/>
      <c r="E5" s="105" t="s">
        <v>30</v>
      </c>
      <c r="F5" s="32"/>
      <c r="G5" s="104" t="s">
        <v>21</v>
      </c>
      <c r="H5" s="32"/>
      <c r="I5" s="105" t="s">
        <v>22</v>
      </c>
      <c r="J5" s="33"/>
      <c r="Q5" s="41"/>
    </row>
    <row r="6" spans="1:25" ht="18" customHeight="1">
      <c r="A6" s="76"/>
      <c r="B6" s="188" t="s">
        <v>140</v>
      </c>
      <c r="C6" s="66"/>
      <c r="D6" s="41"/>
      <c r="E6" s="41"/>
      <c r="F6" s="41"/>
      <c r="G6" s="41"/>
      <c r="H6" s="41"/>
      <c r="I6" s="41"/>
      <c r="J6" s="45"/>
      <c r="L6" s="449" t="s">
        <v>48</v>
      </c>
      <c r="M6" s="406" t="s">
        <v>47</v>
      </c>
      <c r="N6" s="453" t="s">
        <v>104</v>
      </c>
      <c r="O6" s="454"/>
      <c r="P6" s="455"/>
      <c r="Q6" s="5"/>
      <c r="R6" s="456" t="s">
        <v>48</v>
      </c>
      <c r="S6" s="406" t="s">
        <v>47</v>
      </c>
      <c r="T6" s="453" t="s">
        <v>104</v>
      </c>
      <c r="U6" s="454"/>
      <c r="V6" s="455"/>
      <c r="W6" s="106"/>
      <c r="Y6" s="109">
        <v>0</v>
      </c>
    </row>
    <row r="7" spans="1:25" s="37" customFormat="1" ht="15" customHeight="1" thickBot="1">
      <c r="A7" s="43"/>
      <c r="B7" s="452" t="s">
        <v>173</v>
      </c>
      <c r="C7" s="452"/>
      <c r="D7" s="452"/>
      <c r="E7" s="452"/>
      <c r="F7" s="452"/>
      <c r="G7" s="452"/>
      <c r="H7" s="452"/>
      <c r="I7" s="452"/>
      <c r="J7" s="45"/>
      <c r="L7" s="450"/>
      <c r="M7" s="451"/>
      <c r="N7" s="108" t="s">
        <v>46</v>
      </c>
      <c r="O7" s="108" t="s">
        <v>45</v>
      </c>
      <c r="P7" s="129" t="s">
        <v>44</v>
      </c>
      <c r="Q7" s="41"/>
      <c r="R7" s="457"/>
      <c r="S7" s="451"/>
      <c r="T7" s="108" t="s">
        <v>46</v>
      </c>
      <c r="U7" s="108" t="s">
        <v>45</v>
      </c>
      <c r="V7" s="129" t="s">
        <v>44</v>
      </c>
      <c r="W7" s="9"/>
      <c r="Y7" s="109">
        <v>0.5</v>
      </c>
    </row>
    <row r="8" spans="1:25" s="37" customFormat="1" ht="15" customHeight="1" thickTop="1">
      <c r="A8" s="43"/>
      <c r="B8" s="452"/>
      <c r="C8" s="452"/>
      <c r="D8" s="452"/>
      <c r="E8" s="452"/>
      <c r="F8" s="452"/>
      <c r="G8" s="452"/>
      <c r="H8" s="452"/>
      <c r="I8" s="452"/>
      <c r="J8" s="45"/>
      <c r="L8" s="140"/>
      <c r="M8" s="184" t="s">
        <v>105</v>
      </c>
      <c r="N8" s="127" t="s">
        <v>43</v>
      </c>
      <c r="O8" s="127" t="s">
        <v>43</v>
      </c>
      <c r="P8" s="156" t="s">
        <v>43</v>
      </c>
      <c r="Q8" s="41"/>
      <c r="R8" s="187"/>
      <c r="S8" s="205" t="s">
        <v>105</v>
      </c>
      <c r="T8" s="127" t="s">
        <v>43</v>
      </c>
      <c r="U8" s="127" t="s">
        <v>43</v>
      </c>
      <c r="V8" s="156" t="s">
        <v>43</v>
      </c>
      <c r="W8" s="109" t="s">
        <v>96</v>
      </c>
      <c r="Y8" s="109">
        <v>1</v>
      </c>
    </row>
    <row r="9" spans="1:25" s="37" customFormat="1" ht="15" customHeight="1">
      <c r="A9" s="43"/>
      <c r="B9" s="452"/>
      <c r="C9" s="452"/>
      <c r="D9" s="452"/>
      <c r="E9" s="452"/>
      <c r="F9" s="452"/>
      <c r="G9" s="452"/>
      <c r="H9" s="452"/>
      <c r="I9" s="452"/>
      <c r="J9" s="45"/>
      <c r="L9" s="139"/>
      <c r="M9" s="185" t="s">
        <v>106</v>
      </c>
      <c r="N9" s="127" t="s">
        <v>43</v>
      </c>
      <c r="O9" s="127" t="s">
        <v>43</v>
      </c>
      <c r="P9" s="156" t="s">
        <v>43</v>
      </c>
      <c r="Q9" s="41"/>
      <c r="R9" s="139"/>
      <c r="S9" s="185" t="s">
        <v>106</v>
      </c>
      <c r="T9" s="127" t="s">
        <v>43</v>
      </c>
      <c r="U9" s="127" t="s">
        <v>43</v>
      </c>
      <c r="V9" s="156" t="s">
        <v>43</v>
      </c>
      <c r="W9" s="109"/>
      <c r="Y9" s="109">
        <v>1.5</v>
      </c>
    </row>
    <row r="10" spans="1:25" s="37" customFormat="1" ht="15" customHeight="1">
      <c r="A10" s="76"/>
      <c r="B10" s="452"/>
      <c r="C10" s="452"/>
      <c r="D10" s="452"/>
      <c r="E10" s="452"/>
      <c r="F10" s="452"/>
      <c r="G10" s="452"/>
      <c r="H10" s="452"/>
      <c r="I10" s="452"/>
      <c r="J10" s="45"/>
      <c r="L10" s="139"/>
      <c r="M10" s="185" t="s">
        <v>107</v>
      </c>
      <c r="N10" s="127" t="s">
        <v>43</v>
      </c>
      <c r="O10" s="127" t="s">
        <v>43</v>
      </c>
      <c r="P10" s="156" t="s">
        <v>43</v>
      </c>
      <c r="Q10" s="41"/>
      <c r="R10" s="139"/>
      <c r="S10" s="185" t="s">
        <v>107</v>
      </c>
      <c r="T10" s="127" t="s">
        <v>43</v>
      </c>
      <c r="U10" s="127" t="s">
        <v>43</v>
      </c>
      <c r="V10" s="156" t="s">
        <v>43</v>
      </c>
      <c r="W10" s="109"/>
      <c r="Y10" s="109">
        <v>2</v>
      </c>
    </row>
    <row r="11" spans="1:25" ht="15" customHeight="1">
      <c r="A11" s="76"/>
      <c r="B11" s="452"/>
      <c r="C11" s="452"/>
      <c r="D11" s="452"/>
      <c r="E11" s="452"/>
      <c r="F11" s="452"/>
      <c r="G11" s="452"/>
      <c r="H11" s="452"/>
      <c r="I11" s="452"/>
      <c r="J11" s="45"/>
      <c r="L11" s="141">
        <v>1</v>
      </c>
      <c r="M11" s="185" t="s">
        <v>108</v>
      </c>
      <c r="N11" s="127" t="s">
        <v>43</v>
      </c>
      <c r="O11" s="127" t="s">
        <v>43</v>
      </c>
      <c r="P11" s="156" t="s">
        <v>43</v>
      </c>
      <c r="Q11" s="5"/>
      <c r="R11" s="141">
        <v>6</v>
      </c>
      <c r="S11" s="185" t="s">
        <v>108</v>
      </c>
      <c r="T11" s="127" t="s">
        <v>43</v>
      </c>
      <c r="U11" s="127" t="s">
        <v>43</v>
      </c>
      <c r="V11" s="156" t="s">
        <v>43</v>
      </c>
      <c r="W11" s="109"/>
      <c r="Y11" s="109">
        <v>2.5</v>
      </c>
    </row>
    <row r="12" spans="1:25" ht="15" customHeight="1">
      <c r="A12" s="76"/>
      <c r="B12" s="452"/>
      <c r="C12" s="452"/>
      <c r="D12" s="452"/>
      <c r="E12" s="452"/>
      <c r="F12" s="452"/>
      <c r="G12" s="452"/>
      <c r="H12" s="452"/>
      <c r="I12" s="452"/>
      <c r="J12" s="45"/>
      <c r="L12" s="142" t="s">
        <v>54</v>
      </c>
      <c r="M12" s="185" t="s">
        <v>109</v>
      </c>
      <c r="N12" s="127" t="s">
        <v>43</v>
      </c>
      <c r="O12" s="127" t="s">
        <v>43</v>
      </c>
      <c r="P12" s="156" t="s">
        <v>43</v>
      </c>
      <c r="Q12" s="5"/>
      <c r="R12" s="139"/>
      <c r="S12" s="185" t="s">
        <v>109</v>
      </c>
      <c r="T12" s="127" t="s">
        <v>43</v>
      </c>
      <c r="U12" s="127" t="s">
        <v>43</v>
      </c>
      <c r="V12" s="156" t="s">
        <v>43</v>
      </c>
      <c r="W12" s="109"/>
      <c r="Y12" s="109">
        <v>3</v>
      </c>
    </row>
    <row r="13" spans="1:25" ht="15" customHeight="1">
      <c r="A13" s="76"/>
      <c r="B13" s="452"/>
      <c r="C13" s="452"/>
      <c r="D13" s="452"/>
      <c r="E13" s="452"/>
      <c r="F13" s="452"/>
      <c r="G13" s="452"/>
      <c r="H13" s="452"/>
      <c r="I13" s="452"/>
      <c r="J13" s="45"/>
      <c r="L13" s="139"/>
      <c r="M13" s="185" t="s">
        <v>110</v>
      </c>
      <c r="N13" s="127" t="s">
        <v>43</v>
      </c>
      <c r="O13" s="127" t="s">
        <v>43</v>
      </c>
      <c r="P13" s="156" t="s">
        <v>43</v>
      </c>
      <c r="Q13" s="5"/>
      <c r="R13" s="139"/>
      <c r="S13" s="185" t="s">
        <v>110</v>
      </c>
      <c r="T13" s="127" t="s">
        <v>43</v>
      </c>
      <c r="U13" s="127" t="s">
        <v>43</v>
      </c>
      <c r="V13" s="156" t="s">
        <v>43</v>
      </c>
      <c r="W13" s="109"/>
      <c r="Y13" s="109">
        <v>3.5</v>
      </c>
    </row>
    <row r="14" spans="1:25" ht="15" customHeight="1">
      <c r="A14" s="76"/>
      <c r="B14" s="452"/>
      <c r="C14" s="452"/>
      <c r="D14" s="452"/>
      <c r="E14" s="452"/>
      <c r="F14" s="452"/>
      <c r="G14" s="452"/>
      <c r="H14" s="452"/>
      <c r="I14" s="452"/>
      <c r="J14" s="45"/>
      <c r="L14" s="139"/>
      <c r="M14" s="185" t="s">
        <v>111</v>
      </c>
      <c r="N14" s="127" t="s">
        <v>43</v>
      </c>
      <c r="O14" s="127" t="s">
        <v>43</v>
      </c>
      <c r="P14" s="156" t="s">
        <v>43</v>
      </c>
      <c r="Q14" s="5"/>
      <c r="R14" s="139"/>
      <c r="S14" s="185" t="s">
        <v>111</v>
      </c>
      <c r="T14" s="127" t="s">
        <v>43</v>
      </c>
      <c r="U14" s="127" t="s">
        <v>43</v>
      </c>
      <c r="V14" s="156" t="s">
        <v>43</v>
      </c>
      <c r="W14" s="109"/>
      <c r="Y14" s="109">
        <v>4</v>
      </c>
    </row>
    <row r="15" spans="1:25" ht="15" customHeight="1" thickBot="1">
      <c r="A15" s="76"/>
      <c r="B15" s="452"/>
      <c r="C15" s="452"/>
      <c r="D15" s="452"/>
      <c r="E15" s="452"/>
      <c r="F15" s="452"/>
      <c r="G15" s="452"/>
      <c r="H15" s="452"/>
      <c r="I15" s="452"/>
      <c r="J15" s="45"/>
      <c r="L15" s="144"/>
      <c r="M15" s="186" t="s">
        <v>112</v>
      </c>
      <c r="N15" s="28" t="s">
        <v>43</v>
      </c>
      <c r="O15" s="28" t="s">
        <v>43</v>
      </c>
      <c r="P15" s="157" t="s">
        <v>43</v>
      </c>
      <c r="Q15" s="5"/>
      <c r="R15" s="139"/>
      <c r="S15" s="186" t="s">
        <v>112</v>
      </c>
      <c r="T15" s="28" t="s">
        <v>43</v>
      </c>
      <c r="U15" s="28" t="s">
        <v>43</v>
      </c>
      <c r="V15" s="157" t="s">
        <v>43</v>
      </c>
      <c r="W15" s="109"/>
      <c r="Y15" s="109">
        <v>4.5</v>
      </c>
    </row>
    <row r="16" spans="1:25" ht="14.25" customHeight="1">
      <c r="A16" s="132"/>
      <c r="B16" s="452"/>
      <c r="C16" s="452"/>
      <c r="D16" s="452"/>
      <c r="E16" s="452"/>
      <c r="F16" s="452"/>
      <c r="G16" s="452"/>
      <c r="H16" s="452"/>
      <c r="I16" s="452"/>
      <c r="J16" s="136"/>
      <c r="L16" s="139"/>
      <c r="M16" s="184" t="s">
        <v>105</v>
      </c>
      <c r="N16" s="127" t="s">
        <v>43</v>
      </c>
      <c r="O16" s="127" t="s">
        <v>43</v>
      </c>
      <c r="P16" s="156" t="s">
        <v>43</v>
      </c>
      <c r="Q16" s="5"/>
      <c r="R16" s="143"/>
      <c r="S16" s="184" t="s">
        <v>105</v>
      </c>
      <c r="T16" s="127" t="s">
        <v>43</v>
      </c>
      <c r="U16" s="127" t="s">
        <v>43</v>
      </c>
      <c r="V16" s="156" t="s">
        <v>43</v>
      </c>
      <c r="W16" s="109"/>
      <c r="Y16" s="109">
        <v>5</v>
      </c>
    </row>
    <row r="17" spans="1:25" ht="15" customHeight="1">
      <c r="A17" s="132"/>
      <c r="B17" s="133"/>
      <c r="C17" s="133"/>
      <c r="D17" s="133"/>
      <c r="E17" s="133"/>
      <c r="F17" s="134"/>
      <c r="G17" s="134"/>
      <c r="H17" s="134"/>
      <c r="I17" s="134"/>
      <c r="J17" s="136"/>
      <c r="L17" s="139"/>
      <c r="M17" s="185" t="s">
        <v>106</v>
      </c>
      <c r="N17" s="127" t="s">
        <v>43</v>
      </c>
      <c r="O17" s="127" t="s">
        <v>43</v>
      </c>
      <c r="P17" s="156" t="s">
        <v>43</v>
      </c>
      <c r="Q17" s="5"/>
      <c r="R17" s="139"/>
      <c r="S17" s="185" t="s">
        <v>106</v>
      </c>
      <c r="T17" s="127" t="s">
        <v>43</v>
      </c>
      <c r="U17" s="127" t="s">
        <v>43</v>
      </c>
      <c r="V17" s="156" t="s">
        <v>43</v>
      </c>
      <c r="W17" s="109"/>
      <c r="Y17" s="109">
        <v>5.5</v>
      </c>
    </row>
    <row r="18" spans="1:25" ht="15" customHeight="1">
      <c r="A18" s="132"/>
      <c r="B18" s="133"/>
      <c r="C18" s="133"/>
      <c r="D18" s="133"/>
      <c r="E18" s="133"/>
      <c r="F18" s="134"/>
      <c r="G18" s="134"/>
      <c r="H18" s="134"/>
      <c r="I18" s="133"/>
      <c r="J18" s="136"/>
      <c r="L18" s="139"/>
      <c r="M18" s="185" t="s">
        <v>107</v>
      </c>
      <c r="N18" s="127" t="s">
        <v>43</v>
      </c>
      <c r="O18" s="127" t="s">
        <v>43</v>
      </c>
      <c r="P18" s="156" t="s">
        <v>43</v>
      </c>
      <c r="Q18" s="5"/>
      <c r="R18" s="139"/>
      <c r="S18" s="185" t="s">
        <v>107</v>
      </c>
      <c r="T18" s="127" t="s">
        <v>43</v>
      </c>
      <c r="U18" s="127" t="s">
        <v>43</v>
      </c>
      <c r="V18" s="156" t="s">
        <v>43</v>
      </c>
      <c r="W18" s="109"/>
      <c r="Y18" s="109">
        <v>6</v>
      </c>
    </row>
    <row r="19" spans="1:25" ht="15" customHeight="1">
      <c r="A19" s="132"/>
      <c r="B19" s="133"/>
      <c r="C19" s="133"/>
      <c r="D19" s="133"/>
      <c r="E19" s="133"/>
      <c r="F19" s="134"/>
      <c r="G19" s="134"/>
      <c r="H19" s="134"/>
      <c r="I19" s="135"/>
      <c r="J19" s="136"/>
      <c r="L19" s="141">
        <v>2</v>
      </c>
      <c r="M19" s="185" t="s">
        <v>108</v>
      </c>
      <c r="N19" s="127" t="s">
        <v>43</v>
      </c>
      <c r="O19" s="127" t="s">
        <v>43</v>
      </c>
      <c r="P19" s="156" t="s">
        <v>43</v>
      </c>
      <c r="Q19" s="5"/>
      <c r="R19" s="141">
        <v>7</v>
      </c>
      <c r="S19" s="185" t="s">
        <v>108</v>
      </c>
      <c r="T19" s="127" t="s">
        <v>43</v>
      </c>
      <c r="U19" s="127" t="s">
        <v>43</v>
      </c>
      <c r="V19" s="156" t="s">
        <v>43</v>
      </c>
      <c r="W19" s="109"/>
      <c r="Y19" s="109">
        <v>6.5</v>
      </c>
    </row>
    <row r="20" spans="1:25" ht="15" customHeight="1">
      <c r="A20" s="132"/>
      <c r="B20" s="133"/>
      <c r="C20" s="133"/>
      <c r="D20" s="133"/>
      <c r="E20" s="133"/>
      <c r="F20" s="134"/>
      <c r="G20" s="134"/>
      <c r="H20" s="134"/>
      <c r="I20" s="135"/>
      <c r="J20" s="136"/>
      <c r="L20" s="139"/>
      <c r="M20" s="185" t="s">
        <v>109</v>
      </c>
      <c r="N20" s="127" t="s">
        <v>43</v>
      </c>
      <c r="O20" s="127" t="s">
        <v>43</v>
      </c>
      <c r="P20" s="156" t="s">
        <v>43</v>
      </c>
      <c r="Q20" s="5"/>
      <c r="R20" s="139"/>
      <c r="S20" s="185" t="s">
        <v>109</v>
      </c>
      <c r="T20" s="127" t="s">
        <v>43</v>
      </c>
      <c r="U20" s="127" t="s">
        <v>43</v>
      </c>
      <c r="V20" s="156" t="s">
        <v>43</v>
      </c>
      <c r="W20" s="109"/>
      <c r="Y20" s="109">
        <v>7</v>
      </c>
    </row>
    <row r="21" spans="1:25" ht="15" customHeight="1">
      <c r="A21" s="132"/>
      <c r="B21" s="133"/>
      <c r="C21" s="133"/>
      <c r="D21" s="133"/>
      <c r="E21" s="133"/>
      <c r="F21" s="134"/>
      <c r="G21" s="134"/>
      <c r="H21" s="134"/>
      <c r="I21" s="135"/>
      <c r="J21" s="136"/>
      <c r="L21" s="139"/>
      <c r="M21" s="185" t="s">
        <v>110</v>
      </c>
      <c r="N21" s="127" t="s">
        <v>43</v>
      </c>
      <c r="O21" s="127" t="s">
        <v>43</v>
      </c>
      <c r="P21" s="156" t="s">
        <v>43</v>
      </c>
      <c r="Q21" s="5"/>
      <c r="R21" s="139"/>
      <c r="S21" s="185" t="s">
        <v>110</v>
      </c>
      <c r="T21" s="127" t="s">
        <v>43</v>
      </c>
      <c r="U21" s="127" t="s">
        <v>43</v>
      </c>
      <c r="V21" s="156" t="s">
        <v>43</v>
      </c>
      <c r="W21" s="109"/>
      <c r="Y21" s="109">
        <v>7.5</v>
      </c>
    </row>
    <row r="22" spans="1:25" ht="15" customHeight="1">
      <c r="A22" s="132"/>
      <c r="B22" s="133"/>
      <c r="C22" s="133"/>
      <c r="D22" s="133"/>
      <c r="E22" s="133"/>
      <c r="F22" s="134"/>
      <c r="G22" s="134"/>
      <c r="H22" s="134"/>
      <c r="I22" s="135"/>
      <c r="J22" s="136"/>
      <c r="L22" s="139"/>
      <c r="M22" s="185" t="s">
        <v>111</v>
      </c>
      <c r="N22" s="127" t="s">
        <v>43</v>
      </c>
      <c r="O22" s="127" t="s">
        <v>43</v>
      </c>
      <c r="P22" s="156" t="s">
        <v>43</v>
      </c>
      <c r="Q22" s="5"/>
      <c r="R22" s="139"/>
      <c r="S22" s="185" t="s">
        <v>111</v>
      </c>
      <c r="T22" s="127" t="s">
        <v>43</v>
      </c>
      <c r="U22" s="127" t="s">
        <v>43</v>
      </c>
      <c r="V22" s="156" t="s">
        <v>43</v>
      </c>
      <c r="W22" s="109"/>
      <c r="Y22" s="109">
        <v>8</v>
      </c>
    </row>
    <row r="23" spans="1:25" ht="15" customHeight="1" thickBot="1">
      <c r="A23" s="132"/>
      <c r="B23" s="133"/>
      <c r="C23" s="133"/>
      <c r="D23" s="133"/>
      <c r="E23" s="133"/>
      <c r="F23" s="133"/>
      <c r="G23" s="133"/>
      <c r="H23" s="133"/>
      <c r="I23" s="133"/>
      <c r="J23" s="136"/>
      <c r="L23" s="139"/>
      <c r="M23" s="204" t="s">
        <v>112</v>
      </c>
      <c r="N23" s="28" t="s">
        <v>43</v>
      </c>
      <c r="O23" s="28" t="s">
        <v>43</v>
      </c>
      <c r="P23" s="157" t="s">
        <v>43</v>
      </c>
      <c r="Q23" s="5"/>
      <c r="R23" s="144"/>
      <c r="S23" s="186" t="s">
        <v>112</v>
      </c>
      <c r="T23" s="28" t="s">
        <v>43</v>
      </c>
      <c r="U23" s="28" t="s">
        <v>43</v>
      </c>
      <c r="V23" s="157" t="s">
        <v>43</v>
      </c>
      <c r="W23" s="109"/>
      <c r="Y23" s="109">
        <v>8.5</v>
      </c>
    </row>
    <row r="24" spans="1:25" ht="15" customHeight="1">
      <c r="A24" s="132"/>
      <c r="B24" s="133"/>
      <c r="C24" s="133"/>
      <c r="D24" s="133"/>
      <c r="E24" s="133"/>
      <c r="F24" s="133"/>
      <c r="G24" s="133"/>
      <c r="H24" s="133"/>
      <c r="I24" s="133"/>
      <c r="J24" s="136"/>
      <c r="L24" s="143"/>
      <c r="M24" s="205" t="s">
        <v>105</v>
      </c>
      <c r="N24" s="127" t="s">
        <v>43</v>
      </c>
      <c r="O24" s="127" t="s">
        <v>43</v>
      </c>
      <c r="P24" s="156" t="s">
        <v>43</v>
      </c>
      <c r="Q24" s="5"/>
      <c r="R24" s="139"/>
      <c r="S24" s="184" t="s">
        <v>105</v>
      </c>
      <c r="T24" s="127" t="s">
        <v>43</v>
      </c>
      <c r="U24" s="127" t="s">
        <v>43</v>
      </c>
      <c r="V24" s="156" t="s">
        <v>43</v>
      </c>
      <c r="W24" s="109"/>
      <c r="Y24" s="109">
        <v>9</v>
      </c>
    </row>
    <row r="25" spans="1:25" ht="18" customHeight="1">
      <c r="A25" s="132"/>
      <c r="B25" s="133"/>
      <c r="C25" s="133"/>
      <c r="D25" s="133"/>
      <c r="E25" s="133"/>
      <c r="F25" s="133"/>
      <c r="G25" s="133"/>
      <c r="H25" s="133"/>
      <c r="I25" s="133"/>
      <c r="J25" s="136"/>
      <c r="L25" s="139"/>
      <c r="M25" s="185" t="s">
        <v>106</v>
      </c>
      <c r="N25" s="127" t="s">
        <v>43</v>
      </c>
      <c r="O25" s="127" t="s">
        <v>43</v>
      </c>
      <c r="P25" s="156" t="s">
        <v>43</v>
      </c>
      <c r="Q25" s="5"/>
      <c r="R25" s="139"/>
      <c r="S25" s="185" t="s">
        <v>106</v>
      </c>
      <c r="T25" s="127" t="s">
        <v>43</v>
      </c>
      <c r="U25" s="127" t="s">
        <v>43</v>
      </c>
      <c r="V25" s="156" t="s">
        <v>43</v>
      </c>
      <c r="W25" s="109"/>
      <c r="Y25" s="109">
        <v>9.5</v>
      </c>
    </row>
    <row r="26" spans="1:25" ht="15" customHeight="1">
      <c r="A26" s="132"/>
      <c r="B26" s="133"/>
      <c r="C26" s="133"/>
      <c r="D26" s="133"/>
      <c r="E26" s="133"/>
      <c r="F26" s="133"/>
      <c r="G26" s="133"/>
      <c r="H26" s="133"/>
      <c r="I26" s="133"/>
      <c r="J26" s="136"/>
      <c r="L26" s="139"/>
      <c r="M26" s="185" t="s">
        <v>107</v>
      </c>
      <c r="N26" s="127" t="s">
        <v>43</v>
      </c>
      <c r="O26" s="127" t="s">
        <v>43</v>
      </c>
      <c r="P26" s="156" t="s">
        <v>43</v>
      </c>
      <c r="Q26" s="5"/>
      <c r="R26" s="139"/>
      <c r="S26" s="185" t="s">
        <v>107</v>
      </c>
      <c r="T26" s="127" t="s">
        <v>43</v>
      </c>
      <c r="U26" s="127" t="s">
        <v>43</v>
      </c>
      <c r="V26" s="156" t="s">
        <v>43</v>
      </c>
      <c r="W26" s="109"/>
      <c r="Y26" s="109">
        <v>9</v>
      </c>
    </row>
    <row r="27" spans="1:25" ht="15" customHeight="1">
      <c r="A27" s="132"/>
      <c r="B27" s="133"/>
      <c r="C27" s="133"/>
      <c r="D27" s="133"/>
      <c r="E27" s="133"/>
      <c r="F27" s="133"/>
      <c r="G27" s="133"/>
      <c r="H27" s="133"/>
      <c r="I27" s="133"/>
      <c r="J27" s="136"/>
      <c r="L27" s="141">
        <v>3</v>
      </c>
      <c r="M27" s="185" t="s">
        <v>108</v>
      </c>
      <c r="N27" s="127" t="s">
        <v>43</v>
      </c>
      <c r="O27" s="127" t="s">
        <v>43</v>
      </c>
      <c r="P27" s="156" t="s">
        <v>43</v>
      </c>
      <c r="Q27" s="5"/>
      <c r="R27" s="141">
        <v>8</v>
      </c>
      <c r="S27" s="185" t="s">
        <v>108</v>
      </c>
      <c r="T27" s="127" t="s">
        <v>43</v>
      </c>
      <c r="U27" s="127" t="s">
        <v>43</v>
      </c>
      <c r="V27" s="156" t="s">
        <v>43</v>
      </c>
      <c r="W27" s="109"/>
      <c r="Y27" s="183">
        <v>9.5</v>
      </c>
    </row>
    <row r="28" spans="1:25" ht="15" customHeight="1">
      <c r="A28" s="132"/>
      <c r="B28" s="133"/>
      <c r="C28" s="133"/>
      <c r="D28" s="133"/>
      <c r="E28" s="133"/>
      <c r="F28" s="133"/>
      <c r="G28" s="133"/>
      <c r="H28" s="133"/>
      <c r="I28" s="133"/>
      <c r="J28" s="136"/>
      <c r="L28" s="139"/>
      <c r="M28" s="185" t="s">
        <v>109</v>
      </c>
      <c r="N28" s="127" t="s">
        <v>43</v>
      </c>
      <c r="O28" s="127" t="s">
        <v>43</v>
      </c>
      <c r="P28" s="156" t="s">
        <v>43</v>
      </c>
      <c r="Q28" s="5"/>
      <c r="R28" s="139"/>
      <c r="S28" s="185" t="s">
        <v>109</v>
      </c>
      <c r="T28" s="127" t="s">
        <v>43</v>
      </c>
      <c r="U28" s="127" t="s">
        <v>43</v>
      </c>
      <c r="V28" s="156" t="s">
        <v>43</v>
      </c>
      <c r="W28" s="109"/>
      <c r="Y28" s="109">
        <v>10</v>
      </c>
    </row>
    <row r="29" spans="1:25" ht="15" customHeight="1">
      <c r="A29" s="132"/>
      <c r="B29" s="133"/>
      <c r="C29" s="133"/>
      <c r="D29" s="133"/>
      <c r="E29" s="133"/>
      <c r="F29" s="133"/>
      <c r="G29" s="133"/>
      <c r="H29" s="133"/>
      <c r="I29" s="133"/>
      <c r="J29" s="136"/>
      <c r="L29" s="139"/>
      <c r="M29" s="185" t="s">
        <v>110</v>
      </c>
      <c r="N29" s="127" t="s">
        <v>43</v>
      </c>
      <c r="O29" s="127" t="s">
        <v>43</v>
      </c>
      <c r="P29" s="156" t="s">
        <v>43</v>
      </c>
      <c r="Q29" s="5"/>
      <c r="R29" s="139"/>
      <c r="S29" s="185" t="s">
        <v>110</v>
      </c>
      <c r="T29" s="127" t="s">
        <v>43</v>
      </c>
      <c r="U29" s="127" t="s">
        <v>43</v>
      </c>
      <c r="V29" s="156" t="s">
        <v>43</v>
      </c>
      <c r="W29" s="109"/>
    </row>
    <row r="30" spans="1:25" ht="15" customHeight="1">
      <c r="A30" s="132"/>
      <c r="B30" s="133"/>
      <c r="C30" s="133"/>
      <c r="D30" s="133"/>
      <c r="E30" s="133"/>
      <c r="F30" s="133"/>
      <c r="G30" s="133"/>
      <c r="H30" s="133"/>
      <c r="I30" s="133"/>
      <c r="J30" s="136"/>
      <c r="L30" s="139"/>
      <c r="M30" s="185" t="s">
        <v>111</v>
      </c>
      <c r="N30" s="127" t="s">
        <v>43</v>
      </c>
      <c r="O30" s="127" t="s">
        <v>43</v>
      </c>
      <c r="P30" s="156" t="s">
        <v>43</v>
      </c>
      <c r="Q30" s="5"/>
      <c r="R30" s="139"/>
      <c r="S30" s="185" t="s">
        <v>111</v>
      </c>
      <c r="T30" s="127" t="s">
        <v>43</v>
      </c>
      <c r="U30" s="127" t="s">
        <v>43</v>
      </c>
      <c r="V30" s="156" t="s">
        <v>43</v>
      </c>
      <c r="W30" s="109"/>
      <c r="X30" s="109"/>
    </row>
    <row r="31" spans="1:25" ht="15" customHeight="1" thickBot="1">
      <c r="A31" s="132"/>
      <c r="B31" s="133"/>
      <c r="C31" s="133"/>
      <c r="D31" s="133"/>
      <c r="E31" s="133"/>
      <c r="F31" s="133"/>
      <c r="G31" s="133"/>
      <c r="H31" s="133"/>
      <c r="I31" s="133"/>
      <c r="J31" s="136"/>
      <c r="L31" s="144"/>
      <c r="M31" s="186" t="s">
        <v>112</v>
      </c>
      <c r="N31" s="28" t="s">
        <v>43</v>
      </c>
      <c r="O31" s="28" t="s">
        <v>43</v>
      </c>
      <c r="P31" s="157" t="s">
        <v>43</v>
      </c>
      <c r="Q31" s="5"/>
      <c r="R31" s="139"/>
      <c r="S31" s="186" t="s">
        <v>112</v>
      </c>
      <c r="T31" s="28" t="s">
        <v>43</v>
      </c>
      <c r="U31" s="28" t="s">
        <v>43</v>
      </c>
      <c r="V31" s="157" t="s">
        <v>43</v>
      </c>
      <c r="W31" s="110"/>
    </row>
    <row r="32" spans="1:25" ht="15" customHeight="1">
      <c r="A32" s="132"/>
      <c r="B32" s="133"/>
      <c r="C32" s="133"/>
      <c r="D32" s="133"/>
      <c r="E32" s="133"/>
      <c r="F32" s="133"/>
      <c r="G32" s="133"/>
      <c r="H32" s="133"/>
      <c r="I32" s="133"/>
      <c r="J32" s="136"/>
      <c r="L32" s="139"/>
      <c r="M32" s="184" t="s">
        <v>105</v>
      </c>
      <c r="N32" s="127" t="s">
        <v>43</v>
      </c>
      <c r="O32" s="127" t="s">
        <v>43</v>
      </c>
      <c r="P32" s="156" t="s">
        <v>43</v>
      </c>
      <c r="Q32" s="5"/>
      <c r="R32" s="143"/>
      <c r="S32" s="184" t="s">
        <v>105</v>
      </c>
      <c r="T32" s="127" t="s">
        <v>43</v>
      </c>
      <c r="U32" s="127" t="s">
        <v>43</v>
      </c>
      <c r="V32" s="156" t="s">
        <v>43</v>
      </c>
      <c r="W32" s="110"/>
    </row>
    <row r="33" spans="1:24" ht="15" customHeight="1">
      <c r="A33" s="132"/>
      <c r="B33" s="133"/>
      <c r="C33" s="133"/>
      <c r="D33" s="133"/>
      <c r="E33" s="133"/>
      <c r="F33" s="133"/>
      <c r="G33" s="133"/>
      <c r="H33" s="133"/>
      <c r="I33" s="133"/>
      <c r="J33" s="136"/>
      <c r="L33" s="139"/>
      <c r="M33" s="185" t="s">
        <v>106</v>
      </c>
      <c r="N33" s="127" t="s">
        <v>43</v>
      </c>
      <c r="O33" s="127" t="s">
        <v>43</v>
      </c>
      <c r="P33" s="156" t="s">
        <v>43</v>
      </c>
      <c r="Q33" s="5"/>
      <c r="R33" s="139"/>
      <c r="S33" s="185" t="s">
        <v>106</v>
      </c>
      <c r="T33" s="127" t="s">
        <v>43</v>
      </c>
      <c r="U33" s="127" t="s">
        <v>43</v>
      </c>
      <c r="V33" s="156" t="s">
        <v>43</v>
      </c>
      <c r="W33" s="110"/>
    </row>
    <row r="34" spans="1:24" ht="15" customHeight="1">
      <c r="A34" s="132"/>
      <c r="B34" s="133"/>
      <c r="C34" s="133"/>
      <c r="D34" s="133"/>
      <c r="E34" s="133"/>
      <c r="F34" s="133"/>
      <c r="G34" s="133"/>
      <c r="H34" s="133"/>
      <c r="I34" s="133"/>
      <c r="J34" s="136"/>
      <c r="L34" s="139"/>
      <c r="M34" s="185" t="s">
        <v>107</v>
      </c>
      <c r="N34" s="127" t="s">
        <v>43</v>
      </c>
      <c r="O34" s="127" t="s">
        <v>43</v>
      </c>
      <c r="P34" s="156" t="s">
        <v>43</v>
      </c>
      <c r="Q34" s="5"/>
      <c r="R34" s="139"/>
      <c r="S34" s="185" t="s">
        <v>107</v>
      </c>
      <c r="T34" s="127" t="s">
        <v>43</v>
      </c>
      <c r="U34" s="127" t="s">
        <v>43</v>
      </c>
      <c r="V34" s="156" t="s">
        <v>43</v>
      </c>
      <c r="W34" s="110"/>
      <c r="X34" s="1"/>
    </row>
    <row r="35" spans="1:24" ht="15" customHeight="1">
      <c r="A35" s="132"/>
      <c r="B35" s="133"/>
      <c r="C35" s="133"/>
      <c r="D35" s="133"/>
      <c r="E35" s="133"/>
      <c r="F35" s="133"/>
      <c r="G35" s="133"/>
      <c r="H35" s="133"/>
      <c r="I35" s="133"/>
      <c r="J35" s="136"/>
      <c r="L35" s="141">
        <v>4</v>
      </c>
      <c r="M35" s="185" t="s">
        <v>108</v>
      </c>
      <c r="N35" s="127" t="s">
        <v>43</v>
      </c>
      <c r="O35" s="127" t="s">
        <v>43</v>
      </c>
      <c r="P35" s="156" t="s">
        <v>43</v>
      </c>
      <c r="Q35" s="5"/>
      <c r="R35" s="141">
        <v>9</v>
      </c>
      <c r="S35" s="185" t="s">
        <v>108</v>
      </c>
      <c r="T35" s="127" t="s">
        <v>43</v>
      </c>
      <c r="U35" s="127" t="s">
        <v>43</v>
      </c>
      <c r="V35" s="156" t="s">
        <v>43</v>
      </c>
      <c r="W35" s="110"/>
      <c r="X35" s="1"/>
    </row>
    <row r="36" spans="1:24" ht="15" customHeight="1">
      <c r="A36" s="132"/>
      <c r="B36" s="133"/>
      <c r="C36" s="133"/>
      <c r="D36" s="133"/>
      <c r="E36" s="133"/>
      <c r="F36" s="133"/>
      <c r="G36" s="133"/>
      <c r="H36" s="133"/>
      <c r="I36" s="133"/>
      <c r="J36" s="136"/>
      <c r="L36" s="139"/>
      <c r="M36" s="185" t="s">
        <v>109</v>
      </c>
      <c r="N36" s="127" t="s">
        <v>43</v>
      </c>
      <c r="O36" s="127" t="s">
        <v>43</v>
      </c>
      <c r="P36" s="156" t="s">
        <v>43</v>
      </c>
      <c r="Q36" s="5"/>
      <c r="R36" s="139"/>
      <c r="S36" s="185" t="s">
        <v>109</v>
      </c>
      <c r="T36" s="127" t="s">
        <v>43</v>
      </c>
      <c r="U36" s="127" t="s">
        <v>43</v>
      </c>
      <c r="V36" s="156" t="s">
        <v>43</v>
      </c>
      <c r="W36" s="110"/>
      <c r="X36" s="1"/>
    </row>
    <row r="37" spans="1:24" ht="15" customHeight="1">
      <c r="A37" s="132"/>
      <c r="B37" s="133"/>
      <c r="C37" s="137"/>
      <c r="D37" s="138"/>
      <c r="E37" s="138"/>
      <c r="F37" s="138"/>
      <c r="G37" s="138"/>
      <c r="H37" s="138"/>
      <c r="I37" s="133"/>
      <c r="J37" s="136"/>
      <c r="L37" s="139"/>
      <c r="M37" s="185" t="s">
        <v>110</v>
      </c>
      <c r="N37" s="127" t="s">
        <v>43</v>
      </c>
      <c r="O37" s="127" t="s">
        <v>43</v>
      </c>
      <c r="P37" s="156" t="s">
        <v>43</v>
      </c>
      <c r="Q37" s="5"/>
      <c r="R37" s="139"/>
      <c r="S37" s="185" t="s">
        <v>110</v>
      </c>
      <c r="T37" s="127" t="s">
        <v>43</v>
      </c>
      <c r="U37" s="127" t="s">
        <v>43</v>
      </c>
      <c r="V37" s="156" t="s">
        <v>43</v>
      </c>
      <c r="W37" s="110"/>
      <c r="X37" s="1"/>
    </row>
    <row r="38" spans="1:24" ht="15" customHeight="1">
      <c r="A38" s="132"/>
      <c r="B38" s="133"/>
      <c r="C38" s="138"/>
      <c r="D38" s="138"/>
      <c r="E38" s="138"/>
      <c r="F38" s="138"/>
      <c r="G38" s="138"/>
      <c r="H38" s="138"/>
      <c r="I38" s="133"/>
      <c r="J38" s="136"/>
      <c r="L38" s="139"/>
      <c r="M38" s="185" t="s">
        <v>111</v>
      </c>
      <c r="N38" s="127" t="s">
        <v>43</v>
      </c>
      <c r="O38" s="127" t="s">
        <v>43</v>
      </c>
      <c r="P38" s="156" t="s">
        <v>43</v>
      </c>
      <c r="Q38" s="5"/>
      <c r="R38" s="139"/>
      <c r="S38" s="185" t="s">
        <v>111</v>
      </c>
      <c r="T38" s="127" t="s">
        <v>43</v>
      </c>
      <c r="U38" s="127" t="s">
        <v>43</v>
      </c>
      <c r="V38" s="156" t="s">
        <v>43</v>
      </c>
      <c r="W38" s="110"/>
      <c r="X38" s="1"/>
    </row>
    <row r="39" spans="1:24" ht="15" customHeight="1" thickBot="1">
      <c r="A39" s="132"/>
      <c r="B39" s="133"/>
      <c r="C39" s="133"/>
      <c r="D39" s="133"/>
      <c r="E39" s="133"/>
      <c r="F39" s="133"/>
      <c r="G39" s="133"/>
      <c r="H39" s="133"/>
      <c r="I39" s="133"/>
      <c r="J39" s="136"/>
      <c r="L39" s="139"/>
      <c r="M39" s="204" t="s">
        <v>112</v>
      </c>
      <c r="N39" s="28" t="s">
        <v>43</v>
      </c>
      <c r="O39" s="28" t="s">
        <v>43</v>
      </c>
      <c r="P39" s="157" t="s">
        <v>43</v>
      </c>
      <c r="Q39" s="5"/>
      <c r="R39" s="144"/>
      <c r="S39" s="186" t="s">
        <v>112</v>
      </c>
      <c r="T39" s="28" t="s">
        <v>43</v>
      </c>
      <c r="U39" s="28" t="s">
        <v>43</v>
      </c>
      <c r="V39" s="157" t="s">
        <v>43</v>
      </c>
      <c r="W39" s="110"/>
      <c r="X39" s="1"/>
    </row>
    <row r="40" spans="1:24" ht="15" customHeight="1">
      <c r="A40" s="132"/>
      <c r="B40" s="133"/>
      <c r="C40" s="133"/>
      <c r="D40" s="133"/>
      <c r="E40" s="133"/>
      <c r="F40" s="133"/>
      <c r="G40" s="133"/>
      <c r="H40" s="133"/>
      <c r="I40" s="133"/>
      <c r="J40" s="136"/>
      <c r="L40" s="143"/>
      <c r="M40" s="205" t="s">
        <v>105</v>
      </c>
      <c r="N40" s="127" t="s">
        <v>43</v>
      </c>
      <c r="O40" s="127" t="s">
        <v>43</v>
      </c>
      <c r="P40" s="156" t="s">
        <v>43</v>
      </c>
      <c r="Q40" s="5"/>
      <c r="R40" s="139"/>
      <c r="S40" s="184" t="s">
        <v>105</v>
      </c>
      <c r="T40" s="127" t="s">
        <v>43</v>
      </c>
      <c r="U40" s="127" t="s">
        <v>43</v>
      </c>
      <c r="V40" s="156" t="s">
        <v>43</v>
      </c>
      <c r="W40" s="110"/>
      <c r="X40" s="1"/>
    </row>
    <row r="41" spans="1:24" ht="15" customHeight="1">
      <c r="A41" s="76"/>
      <c r="B41" s="41"/>
      <c r="C41" s="41"/>
      <c r="D41" s="41"/>
      <c r="E41" s="41"/>
      <c r="F41" s="41"/>
      <c r="G41" s="41"/>
      <c r="H41" s="41"/>
      <c r="I41" s="41"/>
      <c r="J41" s="45"/>
      <c r="L41" s="139"/>
      <c r="M41" s="185" t="s">
        <v>106</v>
      </c>
      <c r="N41" s="127" t="s">
        <v>43</v>
      </c>
      <c r="O41" s="127" t="s">
        <v>43</v>
      </c>
      <c r="P41" s="156" t="s">
        <v>43</v>
      </c>
      <c r="Q41" s="5"/>
      <c r="R41" s="139"/>
      <c r="S41" s="185" t="s">
        <v>106</v>
      </c>
      <c r="T41" s="127" t="s">
        <v>43</v>
      </c>
      <c r="U41" s="127" t="s">
        <v>43</v>
      </c>
      <c r="V41" s="156" t="s">
        <v>43</v>
      </c>
      <c r="W41" s="110"/>
      <c r="X41" s="1"/>
    </row>
    <row r="42" spans="1:24" ht="15" customHeight="1">
      <c r="A42" s="76"/>
      <c r="B42" s="41"/>
      <c r="C42" s="41"/>
      <c r="D42" s="41"/>
      <c r="E42" s="41"/>
      <c r="F42" s="41"/>
      <c r="G42" s="41"/>
      <c r="H42" s="41"/>
      <c r="I42" s="41"/>
      <c r="J42" s="45"/>
      <c r="L42" s="139"/>
      <c r="M42" s="185" t="s">
        <v>107</v>
      </c>
      <c r="N42" s="127" t="s">
        <v>43</v>
      </c>
      <c r="O42" s="127" t="s">
        <v>43</v>
      </c>
      <c r="P42" s="156" t="s">
        <v>43</v>
      </c>
      <c r="Q42" s="5"/>
      <c r="R42" s="139"/>
      <c r="S42" s="185" t="s">
        <v>107</v>
      </c>
      <c r="T42" s="127" t="s">
        <v>43</v>
      </c>
      <c r="U42" s="127" t="s">
        <v>43</v>
      </c>
      <c r="V42" s="156" t="s">
        <v>43</v>
      </c>
      <c r="W42" s="110"/>
      <c r="X42" s="1"/>
    </row>
    <row r="43" spans="1:24" ht="15" customHeight="1">
      <c r="A43" s="76"/>
      <c r="B43" s="41"/>
      <c r="C43" s="41"/>
      <c r="D43" s="41"/>
      <c r="E43" s="41"/>
      <c r="F43" s="41"/>
      <c r="G43" s="41"/>
      <c r="H43" s="41"/>
      <c r="I43" s="41"/>
      <c r="J43" s="45"/>
      <c r="L43" s="141">
        <v>5</v>
      </c>
      <c r="M43" s="185" t="s">
        <v>108</v>
      </c>
      <c r="N43" s="127" t="s">
        <v>43</v>
      </c>
      <c r="O43" s="127" t="s">
        <v>43</v>
      </c>
      <c r="P43" s="156" t="s">
        <v>43</v>
      </c>
      <c r="Q43" s="5"/>
      <c r="R43" s="141">
        <v>10</v>
      </c>
      <c r="S43" s="185" t="s">
        <v>108</v>
      </c>
      <c r="T43" s="127" t="s">
        <v>43</v>
      </c>
      <c r="U43" s="127" t="s">
        <v>43</v>
      </c>
      <c r="V43" s="156" t="s">
        <v>43</v>
      </c>
      <c r="W43" s="110"/>
      <c r="X43" s="1"/>
    </row>
    <row r="44" spans="1:24" ht="15" customHeight="1">
      <c r="A44" s="76"/>
      <c r="B44" s="41"/>
      <c r="C44" s="41"/>
      <c r="D44" s="41"/>
      <c r="E44" s="41"/>
      <c r="F44" s="41"/>
      <c r="G44" s="41"/>
      <c r="H44" s="41"/>
      <c r="I44" s="41"/>
      <c r="J44" s="45"/>
      <c r="L44" s="139"/>
      <c r="M44" s="185" t="s">
        <v>109</v>
      </c>
      <c r="N44" s="127" t="s">
        <v>43</v>
      </c>
      <c r="O44" s="127" t="s">
        <v>43</v>
      </c>
      <c r="P44" s="156" t="s">
        <v>43</v>
      </c>
      <c r="Q44" s="5"/>
      <c r="R44" s="139"/>
      <c r="S44" s="185" t="s">
        <v>109</v>
      </c>
      <c r="T44" s="127" t="s">
        <v>43</v>
      </c>
      <c r="U44" s="127" t="s">
        <v>43</v>
      </c>
      <c r="V44" s="156" t="s">
        <v>43</v>
      </c>
      <c r="W44" s="110"/>
      <c r="X44" s="1"/>
    </row>
    <row r="45" spans="1:24" ht="15" customHeight="1">
      <c r="A45" s="76"/>
      <c r="B45" s="41"/>
      <c r="C45" s="41"/>
      <c r="D45" s="41"/>
      <c r="E45" s="41"/>
      <c r="F45" s="41"/>
      <c r="G45" s="41"/>
      <c r="H45" s="41"/>
      <c r="I45" s="41"/>
      <c r="J45" s="45"/>
      <c r="L45" s="139"/>
      <c r="M45" s="185" t="s">
        <v>110</v>
      </c>
      <c r="N45" s="127" t="s">
        <v>43</v>
      </c>
      <c r="O45" s="127" t="s">
        <v>43</v>
      </c>
      <c r="P45" s="156" t="s">
        <v>43</v>
      </c>
      <c r="Q45" s="5"/>
      <c r="R45" s="139"/>
      <c r="S45" s="185" t="s">
        <v>110</v>
      </c>
      <c r="T45" s="127" t="s">
        <v>43</v>
      </c>
      <c r="U45" s="127" t="s">
        <v>43</v>
      </c>
      <c r="V45" s="156" t="s">
        <v>43</v>
      </c>
      <c r="W45" s="110"/>
      <c r="X45" s="1"/>
    </row>
    <row r="46" spans="1:24" ht="15" customHeight="1">
      <c r="A46" s="76"/>
      <c r="B46" s="41"/>
      <c r="C46" s="41"/>
      <c r="D46" s="41"/>
      <c r="E46" s="41"/>
      <c r="F46" s="448"/>
      <c r="G46" s="448"/>
      <c r="H46" s="448"/>
      <c r="I46" s="448"/>
      <c r="J46" s="45"/>
      <c r="L46" s="139"/>
      <c r="M46" s="185" t="s">
        <v>111</v>
      </c>
      <c r="N46" s="127" t="s">
        <v>43</v>
      </c>
      <c r="O46" s="127" t="s">
        <v>43</v>
      </c>
      <c r="P46" s="156" t="s">
        <v>43</v>
      </c>
      <c r="Q46" s="5"/>
      <c r="R46" s="139"/>
      <c r="S46" s="185" t="s">
        <v>111</v>
      </c>
      <c r="T46" s="127" t="s">
        <v>43</v>
      </c>
      <c r="U46" s="127" t="s">
        <v>43</v>
      </c>
      <c r="V46" s="156" t="s">
        <v>43</v>
      </c>
      <c r="W46" s="110"/>
      <c r="X46" s="1"/>
    </row>
    <row r="47" spans="1:24" ht="15" customHeight="1" thickBot="1">
      <c r="A47" s="76"/>
      <c r="B47" s="41"/>
      <c r="J47" s="45"/>
      <c r="L47" s="144"/>
      <c r="M47" s="186" t="s">
        <v>112</v>
      </c>
      <c r="N47" s="28" t="s">
        <v>43</v>
      </c>
      <c r="O47" s="28" t="s">
        <v>43</v>
      </c>
      <c r="P47" s="157" t="s">
        <v>43</v>
      </c>
      <c r="Q47" s="5"/>
      <c r="R47" s="144"/>
      <c r="S47" s="186" t="s">
        <v>112</v>
      </c>
      <c r="T47" s="28" t="s">
        <v>43</v>
      </c>
      <c r="U47" s="28" t="s">
        <v>43</v>
      </c>
      <c r="V47" s="157" t="s">
        <v>43</v>
      </c>
      <c r="W47" s="110"/>
      <c r="X47" s="1"/>
    </row>
    <row r="48" spans="1:24" ht="15" customHeight="1">
      <c r="A48" s="76"/>
      <c r="B48" s="41"/>
      <c r="J48" s="45"/>
      <c r="Q48" s="5"/>
      <c r="W48" s="110"/>
      <c r="X48" s="1"/>
    </row>
    <row r="49" spans="1:29" ht="15" customHeight="1">
      <c r="A49" s="76"/>
      <c r="B49" s="41"/>
      <c r="J49" s="45"/>
      <c r="Q49" s="5"/>
      <c r="W49" s="110"/>
      <c r="X49" s="1"/>
    </row>
    <row r="50" spans="1:29" ht="15" customHeight="1">
      <c r="A50" s="76"/>
      <c r="B50" s="41"/>
      <c r="J50" s="45"/>
      <c r="Q50" s="5"/>
      <c r="W50" s="110"/>
    </row>
    <row r="51" spans="1:29" ht="6.6" customHeight="1" thickBot="1">
      <c r="A51" s="112"/>
      <c r="B51" s="86"/>
      <c r="C51" s="86"/>
      <c r="D51" s="86"/>
      <c r="E51" s="86"/>
      <c r="F51" s="113"/>
      <c r="G51" s="113"/>
      <c r="H51" s="113"/>
      <c r="I51" s="86"/>
      <c r="J51" s="87"/>
      <c r="L51" s="37"/>
      <c r="M51" s="37"/>
      <c r="N51" s="37"/>
      <c r="O51" s="37"/>
      <c r="P51" s="37"/>
      <c r="Q51" s="41"/>
      <c r="R51" s="37"/>
      <c r="S51" s="37"/>
      <c r="T51" s="37"/>
      <c r="U51" s="37"/>
      <c r="V51" s="37"/>
      <c r="W51" s="110"/>
      <c r="X51" s="91"/>
      <c r="Y51" s="91"/>
      <c r="Z51" s="91"/>
      <c r="AA51" s="91"/>
      <c r="AB51" s="91"/>
      <c r="AC51" s="91"/>
    </row>
    <row r="52" spans="1:29" ht="7.9" customHeight="1">
      <c r="L52" s="37"/>
      <c r="M52" s="37"/>
      <c r="N52" s="37"/>
      <c r="O52" s="37"/>
      <c r="P52" s="37"/>
      <c r="Q52" s="41"/>
      <c r="R52" s="37"/>
      <c r="S52" s="37"/>
      <c r="T52" s="37"/>
      <c r="U52" s="37"/>
      <c r="V52" s="37"/>
    </row>
    <row r="53" spans="1:29" ht="15" customHeight="1" thickBot="1"/>
    <row r="54" spans="1:29" ht="19.5" customHeight="1" thickBot="1">
      <c r="A54" s="415" t="str">
        <f>+A2</f>
        <v>業務用厨房熱機器等性能測定結果　【電気機器】</v>
      </c>
      <c r="B54" s="416"/>
      <c r="C54" s="416"/>
      <c r="D54" s="416"/>
      <c r="E54" s="416"/>
      <c r="F54" s="416"/>
      <c r="G54" s="416"/>
      <c r="H54" s="416"/>
      <c r="I54" s="416"/>
      <c r="J54" s="417"/>
      <c r="X54" s="1"/>
    </row>
    <row r="55" spans="1:29" s="37" customFormat="1" ht="33.6" customHeight="1" thickTop="1">
      <c r="A55" s="38" t="s">
        <v>179</v>
      </c>
      <c r="B55" s="418" t="str">
        <f>+B3</f>
        <v>コンベクションオーブン</v>
      </c>
      <c r="C55" s="419"/>
      <c r="D55" s="419"/>
      <c r="E55" s="419"/>
      <c r="F55" s="419"/>
      <c r="G55" s="419"/>
      <c r="H55" s="420" t="str">
        <f>+H3</f>
        <v>　（　７．均一性　）</v>
      </c>
      <c r="I55" s="420"/>
      <c r="J55" s="421"/>
    </row>
    <row r="56" spans="1:29" s="37" customFormat="1" ht="19.5" customHeight="1" thickBot="1">
      <c r="A56" s="6" t="s">
        <v>2</v>
      </c>
      <c r="B56" s="389" t="str">
        <f>IF(表紙!$B$6=0,"",表紙!$B$6)</f>
        <v/>
      </c>
      <c r="C56" s="389"/>
      <c r="D56" s="390"/>
      <c r="E56" s="391"/>
      <c r="F56" s="226" t="s">
        <v>3</v>
      </c>
      <c r="G56" s="392" t="str">
        <f>IF(表紙!$G$5=0,"",表紙!$G$5)</f>
        <v/>
      </c>
      <c r="H56" s="393"/>
      <c r="I56" s="393"/>
      <c r="J56" s="394"/>
    </row>
    <row r="57" spans="1:29" s="37" customFormat="1" ht="20.100000000000001" customHeight="1">
      <c r="A57" s="114"/>
      <c r="B57" s="41"/>
      <c r="C57" s="66"/>
      <c r="D57" s="41"/>
      <c r="E57" s="41"/>
      <c r="F57" s="41"/>
      <c r="G57" s="41"/>
      <c r="H57" s="41"/>
      <c r="I57" s="41"/>
      <c r="J57" s="45"/>
      <c r="L57" s="449" t="s">
        <v>48</v>
      </c>
      <c r="M57" s="406" t="s">
        <v>47</v>
      </c>
      <c r="N57" s="453" t="s">
        <v>104</v>
      </c>
      <c r="O57" s="454"/>
      <c r="P57" s="455"/>
      <c r="Q57" s="5"/>
      <c r="R57" s="449" t="s">
        <v>48</v>
      </c>
      <c r="S57" s="406" t="s">
        <v>47</v>
      </c>
      <c r="T57" s="453" t="s">
        <v>104</v>
      </c>
      <c r="U57" s="454"/>
      <c r="V57" s="455"/>
    </row>
    <row r="58" spans="1:29" ht="15" customHeight="1" thickBot="1">
      <c r="A58" s="43"/>
      <c r="B58" s="41"/>
      <c r="C58" s="41"/>
      <c r="D58" s="41"/>
      <c r="E58" s="41"/>
      <c r="F58" s="5"/>
      <c r="G58" s="5"/>
      <c r="H58" s="5"/>
      <c r="I58" s="41"/>
      <c r="J58" s="45"/>
      <c r="L58" s="450"/>
      <c r="M58" s="451"/>
      <c r="N58" s="108" t="s">
        <v>46</v>
      </c>
      <c r="O58" s="108" t="s">
        <v>45</v>
      </c>
      <c r="P58" s="129" t="s">
        <v>44</v>
      </c>
      <c r="Q58" s="41"/>
      <c r="R58" s="450"/>
      <c r="S58" s="451"/>
      <c r="T58" s="108" t="s">
        <v>46</v>
      </c>
      <c r="U58" s="108" t="s">
        <v>45</v>
      </c>
      <c r="V58" s="129" t="s">
        <v>44</v>
      </c>
      <c r="W58" s="106"/>
      <c r="Y58" s="107"/>
    </row>
    <row r="59" spans="1:29" s="37" customFormat="1" ht="15" customHeight="1" thickTop="1">
      <c r="A59" s="43"/>
      <c r="B59" s="41"/>
      <c r="C59" s="41"/>
      <c r="D59" s="41"/>
      <c r="E59" s="41"/>
      <c r="F59" s="5"/>
      <c r="G59" s="5"/>
      <c r="H59" s="5"/>
      <c r="I59" s="41"/>
      <c r="J59" s="45"/>
      <c r="L59" s="187"/>
      <c r="M59" s="184" t="s">
        <v>105</v>
      </c>
      <c r="N59" s="127" t="s">
        <v>43</v>
      </c>
      <c r="O59" s="127" t="s">
        <v>43</v>
      </c>
      <c r="P59" s="156" t="s">
        <v>43</v>
      </c>
      <c r="Q59" s="41"/>
      <c r="R59" s="187"/>
      <c r="S59" s="184" t="s">
        <v>105</v>
      </c>
      <c r="T59" s="127" t="s">
        <v>43</v>
      </c>
      <c r="U59" s="127" t="s">
        <v>43</v>
      </c>
      <c r="V59" s="156" t="s">
        <v>43</v>
      </c>
      <c r="W59" s="9"/>
      <c r="Y59" s="109"/>
    </row>
    <row r="60" spans="1:29" s="37" customFormat="1" ht="15" customHeight="1">
      <c r="A60" s="43"/>
      <c r="B60" s="41"/>
      <c r="C60" s="41"/>
      <c r="D60" s="41"/>
      <c r="E60" s="41"/>
      <c r="F60" s="5"/>
      <c r="G60" s="5"/>
      <c r="H60" s="5"/>
      <c r="I60" s="41"/>
      <c r="J60" s="45"/>
      <c r="L60" s="139"/>
      <c r="M60" s="185" t="s">
        <v>106</v>
      </c>
      <c r="N60" s="127" t="s">
        <v>43</v>
      </c>
      <c r="O60" s="127" t="s">
        <v>43</v>
      </c>
      <c r="P60" s="156" t="s">
        <v>43</v>
      </c>
      <c r="Q60" s="41"/>
      <c r="R60" s="139"/>
      <c r="S60" s="185" t="s">
        <v>106</v>
      </c>
      <c r="T60" s="127" t="s">
        <v>43</v>
      </c>
      <c r="U60" s="127" t="s">
        <v>43</v>
      </c>
      <c r="V60" s="156" t="s">
        <v>43</v>
      </c>
      <c r="W60" s="110"/>
      <c r="Y60" s="109"/>
    </row>
    <row r="61" spans="1:29" s="37" customFormat="1" ht="15" customHeight="1">
      <c r="A61" s="43"/>
      <c r="B61" s="41"/>
      <c r="C61" s="41"/>
      <c r="D61" s="41"/>
      <c r="E61" s="41"/>
      <c r="F61" s="5"/>
      <c r="G61" s="5"/>
      <c r="H61" s="5"/>
      <c r="I61" s="41"/>
      <c r="J61" s="45"/>
      <c r="L61" s="139"/>
      <c r="M61" s="185" t="s">
        <v>107</v>
      </c>
      <c r="N61" s="127" t="s">
        <v>43</v>
      </c>
      <c r="O61" s="127" t="s">
        <v>43</v>
      </c>
      <c r="P61" s="156" t="s">
        <v>43</v>
      </c>
      <c r="Q61" s="41"/>
      <c r="R61" s="139"/>
      <c r="S61" s="185" t="s">
        <v>107</v>
      </c>
      <c r="T61" s="127" t="s">
        <v>43</v>
      </c>
      <c r="U61" s="127" t="s">
        <v>43</v>
      </c>
      <c r="V61" s="156" t="s">
        <v>43</v>
      </c>
      <c r="W61" s="110"/>
      <c r="Y61" s="109"/>
    </row>
    <row r="62" spans="1:29" s="37" customFormat="1" ht="15" customHeight="1">
      <c r="A62" s="76"/>
      <c r="B62" s="41"/>
      <c r="C62" s="41"/>
      <c r="D62" s="41"/>
      <c r="E62" s="41"/>
      <c r="F62" s="41"/>
      <c r="G62" s="41"/>
      <c r="H62" s="41"/>
      <c r="I62" s="41"/>
      <c r="J62" s="45"/>
      <c r="L62" s="141">
        <v>11</v>
      </c>
      <c r="M62" s="185" t="s">
        <v>108</v>
      </c>
      <c r="N62" s="127" t="s">
        <v>43</v>
      </c>
      <c r="O62" s="127" t="s">
        <v>43</v>
      </c>
      <c r="P62" s="156" t="s">
        <v>43</v>
      </c>
      <c r="Q62" s="5"/>
      <c r="R62" s="141">
        <v>16</v>
      </c>
      <c r="S62" s="185" t="s">
        <v>108</v>
      </c>
      <c r="T62" s="127" t="s">
        <v>43</v>
      </c>
      <c r="U62" s="127" t="s">
        <v>43</v>
      </c>
      <c r="V62" s="156" t="s">
        <v>43</v>
      </c>
      <c r="W62" s="110"/>
      <c r="Y62" s="109"/>
    </row>
    <row r="63" spans="1:29" ht="15" customHeight="1">
      <c r="A63" s="76"/>
      <c r="B63" s="41"/>
      <c r="C63" s="41"/>
      <c r="D63" s="41"/>
      <c r="E63" s="41"/>
      <c r="F63" s="5"/>
      <c r="G63" s="5"/>
      <c r="H63" s="5"/>
      <c r="I63" s="41"/>
      <c r="J63" s="45"/>
      <c r="L63" s="139"/>
      <c r="M63" s="185" t="s">
        <v>109</v>
      </c>
      <c r="N63" s="127" t="s">
        <v>43</v>
      </c>
      <c r="O63" s="127" t="s">
        <v>43</v>
      </c>
      <c r="P63" s="156" t="s">
        <v>43</v>
      </c>
      <c r="Q63" s="5"/>
      <c r="R63" s="139"/>
      <c r="S63" s="185" t="s">
        <v>109</v>
      </c>
      <c r="T63" s="127" t="s">
        <v>43</v>
      </c>
      <c r="U63" s="127" t="s">
        <v>43</v>
      </c>
      <c r="V63" s="156" t="s">
        <v>43</v>
      </c>
      <c r="W63" s="110"/>
      <c r="Y63" s="109"/>
    </row>
    <row r="64" spans="1:29" ht="15" customHeight="1">
      <c r="A64" s="76"/>
      <c r="B64" s="41"/>
      <c r="C64" s="41"/>
      <c r="D64" s="41"/>
      <c r="E64" s="41"/>
      <c r="F64" s="5"/>
      <c r="G64" s="5"/>
      <c r="H64" s="5"/>
      <c r="I64" s="111"/>
      <c r="J64" s="45"/>
      <c r="L64" s="139"/>
      <c r="M64" s="185" t="s">
        <v>110</v>
      </c>
      <c r="N64" s="127" t="s">
        <v>43</v>
      </c>
      <c r="O64" s="127" t="s">
        <v>43</v>
      </c>
      <c r="P64" s="156" t="s">
        <v>43</v>
      </c>
      <c r="Q64" s="5"/>
      <c r="R64" s="139"/>
      <c r="S64" s="185" t="s">
        <v>110</v>
      </c>
      <c r="T64" s="127" t="s">
        <v>43</v>
      </c>
      <c r="U64" s="127" t="s">
        <v>43</v>
      </c>
      <c r="V64" s="156" t="s">
        <v>43</v>
      </c>
      <c r="W64" s="110"/>
      <c r="Y64" s="109"/>
    </row>
    <row r="65" spans="1:25" ht="15" customHeight="1">
      <c r="A65" s="76"/>
      <c r="B65" s="41"/>
      <c r="C65" s="41"/>
      <c r="D65" s="41"/>
      <c r="E65" s="41"/>
      <c r="F65" s="5"/>
      <c r="G65" s="5"/>
      <c r="H65" s="5"/>
      <c r="I65" s="111"/>
      <c r="J65" s="45"/>
      <c r="L65" s="139"/>
      <c r="M65" s="185" t="s">
        <v>111</v>
      </c>
      <c r="N65" s="127" t="s">
        <v>43</v>
      </c>
      <c r="O65" s="127" t="s">
        <v>43</v>
      </c>
      <c r="P65" s="156" t="s">
        <v>43</v>
      </c>
      <c r="Q65" s="5"/>
      <c r="R65" s="139"/>
      <c r="S65" s="185" t="s">
        <v>111</v>
      </c>
      <c r="T65" s="127" t="s">
        <v>43</v>
      </c>
      <c r="U65" s="127" t="s">
        <v>43</v>
      </c>
      <c r="V65" s="156" t="s">
        <v>43</v>
      </c>
      <c r="W65" s="110"/>
      <c r="Y65" s="109"/>
    </row>
    <row r="66" spans="1:25" ht="15" customHeight="1" thickBot="1">
      <c r="A66" s="76"/>
      <c r="B66" s="41"/>
      <c r="C66" s="41"/>
      <c r="D66" s="41"/>
      <c r="E66" s="41"/>
      <c r="F66" s="5"/>
      <c r="G66" s="5"/>
      <c r="H66" s="5"/>
      <c r="I66" s="111"/>
      <c r="J66" s="45"/>
      <c r="L66" s="139"/>
      <c r="M66" s="186" t="s">
        <v>112</v>
      </c>
      <c r="N66" s="160" t="s">
        <v>43</v>
      </c>
      <c r="O66" s="160" t="s">
        <v>43</v>
      </c>
      <c r="P66" s="161" t="s">
        <v>43</v>
      </c>
      <c r="Q66" s="5"/>
      <c r="R66" s="139"/>
      <c r="S66" s="186" t="s">
        <v>112</v>
      </c>
      <c r="T66" s="160" t="s">
        <v>43</v>
      </c>
      <c r="U66" s="160" t="s">
        <v>43</v>
      </c>
      <c r="V66" s="161" t="s">
        <v>43</v>
      </c>
      <c r="W66" s="110"/>
      <c r="Y66" s="109"/>
    </row>
    <row r="67" spans="1:25" ht="15" customHeight="1">
      <c r="A67" s="76"/>
      <c r="B67" s="41"/>
      <c r="C67" s="41"/>
      <c r="D67" s="41"/>
      <c r="E67" s="41"/>
      <c r="F67" s="5"/>
      <c r="G67" s="5"/>
      <c r="H67" s="5"/>
      <c r="I67" s="111"/>
      <c r="J67" s="45"/>
      <c r="L67" s="143"/>
      <c r="M67" s="184" t="s">
        <v>105</v>
      </c>
      <c r="N67" s="162" t="s">
        <v>43</v>
      </c>
      <c r="O67" s="162" t="s">
        <v>43</v>
      </c>
      <c r="P67" s="163" t="s">
        <v>43</v>
      </c>
      <c r="Q67" s="5"/>
      <c r="R67" s="143"/>
      <c r="S67" s="184" t="s">
        <v>105</v>
      </c>
      <c r="T67" s="162" t="s">
        <v>43</v>
      </c>
      <c r="U67" s="162" t="s">
        <v>43</v>
      </c>
      <c r="V67" s="163" t="s">
        <v>43</v>
      </c>
      <c r="W67" s="110"/>
      <c r="Y67" s="109"/>
    </row>
    <row r="68" spans="1:25" ht="15" customHeight="1">
      <c r="A68" s="76"/>
      <c r="B68" s="41"/>
      <c r="C68" s="41"/>
      <c r="D68" s="41"/>
      <c r="E68" s="41"/>
      <c r="F68" s="5"/>
      <c r="G68" s="5"/>
      <c r="H68" s="5"/>
      <c r="I68" s="111"/>
      <c r="J68" s="45"/>
      <c r="L68" s="139"/>
      <c r="M68" s="185" t="s">
        <v>106</v>
      </c>
      <c r="N68" s="127" t="s">
        <v>43</v>
      </c>
      <c r="O68" s="127" t="s">
        <v>43</v>
      </c>
      <c r="P68" s="156" t="s">
        <v>43</v>
      </c>
      <c r="Q68" s="5"/>
      <c r="R68" s="139"/>
      <c r="S68" s="185" t="s">
        <v>106</v>
      </c>
      <c r="T68" s="127" t="s">
        <v>43</v>
      </c>
      <c r="U68" s="127" t="s">
        <v>43</v>
      </c>
      <c r="V68" s="156" t="s">
        <v>43</v>
      </c>
      <c r="W68" s="110"/>
      <c r="Y68" s="109"/>
    </row>
    <row r="69" spans="1:25" ht="15" customHeight="1">
      <c r="A69" s="76"/>
      <c r="B69" s="41"/>
      <c r="C69" s="41"/>
      <c r="D69" s="41"/>
      <c r="E69" s="41"/>
      <c r="F69" s="5"/>
      <c r="G69" s="5"/>
      <c r="H69" s="5"/>
      <c r="I69" s="5"/>
      <c r="J69" s="45"/>
      <c r="L69" s="139"/>
      <c r="M69" s="185" t="s">
        <v>107</v>
      </c>
      <c r="N69" s="127" t="s">
        <v>43</v>
      </c>
      <c r="O69" s="127" t="s">
        <v>43</v>
      </c>
      <c r="P69" s="156" t="s">
        <v>43</v>
      </c>
      <c r="Q69" s="5"/>
      <c r="R69" s="139"/>
      <c r="S69" s="185" t="s">
        <v>107</v>
      </c>
      <c r="T69" s="127" t="s">
        <v>43</v>
      </c>
      <c r="U69" s="127" t="s">
        <v>43</v>
      </c>
      <c r="V69" s="156" t="s">
        <v>43</v>
      </c>
      <c r="W69" s="110"/>
      <c r="Y69" s="109"/>
    </row>
    <row r="70" spans="1:25" ht="15" customHeight="1">
      <c r="A70" s="76"/>
      <c r="B70" s="41"/>
      <c r="C70" s="41"/>
      <c r="D70" s="41"/>
      <c r="E70" s="41"/>
      <c r="F70" s="5"/>
      <c r="G70" s="5"/>
      <c r="H70" s="5"/>
      <c r="I70" s="41"/>
      <c r="J70" s="45"/>
      <c r="L70" s="141">
        <v>12</v>
      </c>
      <c r="M70" s="185" t="s">
        <v>108</v>
      </c>
      <c r="N70" s="127" t="s">
        <v>43</v>
      </c>
      <c r="O70" s="127" t="s">
        <v>43</v>
      </c>
      <c r="P70" s="156" t="s">
        <v>43</v>
      </c>
      <c r="Q70" s="5"/>
      <c r="R70" s="141">
        <v>17</v>
      </c>
      <c r="S70" s="185" t="s">
        <v>108</v>
      </c>
      <c r="T70" s="127" t="s">
        <v>43</v>
      </c>
      <c r="U70" s="127" t="s">
        <v>43</v>
      </c>
      <c r="V70" s="156" t="s">
        <v>43</v>
      </c>
      <c r="W70" s="110"/>
      <c r="Y70" s="109"/>
    </row>
    <row r="71" spans="1:25" ht="15" customHeight="1">
      <c r="A71" s="76"/>
      <c r="B71" s="41"/>
      <c r="C71" s="41"/>
      <c r="D71" s="41"/>
      <c r="E71" s="41"/>
      <c r="F71" s="5"/>
      <c r="G71" s="5"/>
      <c r="H71" s="5"/>
      <c r="I71" s="111"/>
      <c r="J71" s="45"/>
      <c r="L71" s="139"/>
      <c r="M71" s="185" t="s">
        <v>109</v>
      </c>
      <c r="N71" s="127" t="s">
        <v>43</v>
      </c>
      <c r="O71" s="127" t="s">
        <v>43</v>
      </c>
      <c r="P71" s="156" t="s">
        <v>43</v>
      </c>
      <c r="Q71" s="5"/>
      <c r="R71" s="139"/>
      <c r="S71" s="185" t="s">
        <v>109</v>
      </c>
      <c r="T71" s="127" t="s">
        <v>43</v>
      </c>
      <c r="U71" s="127" t="s">
        <v>43</v>
      </c>
      <c r="V71" s="156" t="s">
        <v>43</v>
      </c>
      <c r="W71" s="110"/>
      <c r="Y71" s="109"/>
    </row>
    <row r="72" spans="1:25" ht="15" customHeight="1">
      <c r="A72" s="76"/>
      <c r="B72" s="41"/>
      <c r="C72" s="41"/>
      <c r="D72" s="41"/>
      <c r="E72" s="41"/>
      <c r="F72" s="5"/>
      <c r="G72" s="5"/>
      <c r="H72" s="5"/>
      <c r="I72" s="111"/>
      <c r="J72" s="45"/>
      <c r="L72" s="139"/>
      <c r="M72" s="185" t="s">
        <v>110</v>
      </c>
      <c r="N72" s="127" t="s">
        <v>43</v>
      </c>
      <c r="O72" s="127" t="s">
        <v>43</v>
      </c>
      <c r="P72" s="156" t="s">
        <v>43</v>
      </c>
      <c r="Q72" s="5"/>
      <c r="R72" s="139"/>
      <c r="S72" s="185" t="s">
        <v>110</v>
      </c>
      <c r="T72" s="127" t="s">
        <v>43</v>
      </c>
      <c r="U72" s="127" t="s">
        <v>43</v>
      </c>
      <c r="V72" s="156" t="s">
        <v>43</v>
      </c>
      <c r="W72" s="110"/>
      <c r="Y72" s="109"/>
    </row>
    <row r="73" spans="1:25" ht="15" customHeight="1">
      <c r="A73" s="76"/>
      <c r="B73" s="41"/>
      <c r="C73" s="41"/>
      <c r="D73" s="41"/>
      <c r="E73" s="41"/>
      <c r="F73" s="5"/>
      <c r="G73" s="5"/>
      <c r="H73" s="5"/>
      <c r="I73" s="111"/>
      <c r="J73" s="45"/>
      <c r="L73" s="139"/>
      <c r="M73" s="185" t="s">
        <v>111</v>
      </c>
      <c r="N73" s="127" t="s">
        <v>43</v>
      </c>
      <c r="O73" s="127" t="s">
        <v>43</v>
      </c>
      <c r="P73" s="156" t="s">
        <v>43</v>
      </c>
      <c r="Q73" s="5"/>
      <c r="R73" s="139"/>
      <c r="S73" s="185" t="s">
        <v>111</v>
      </c>
      <c r="T73" s="127" t="s">
        <v>43</v>
      </c>
      <c r="U73" s="127" t="s">
        <v>43</v>
      </c>
      <c r="V73" s="156" t="s">
        <v>43</v>
      </c>
      <c r="W73" s="110"/>
      <c r="Y73" s="109"/>
    </row>
    <row r="74" spans="1:25" ht="15" customHeight="1" thickBot="1">
      <c r="A74" s="76"/>
      <c r="B74" s="41"/>
      <c r="C74" s="41"/>
      <c r="D74" s="41"/>
      <c r="E74" s="41"/>
      <c r="F74" s="5"/>
      <c r="G74" s="5"/>
      <c r="H74" s="5"/>
      <c r="I74" s="111"/>
      <c r="J74" s="45"/>
      <c r="L74" s="144"/>
      <c r="M74" s="186" t="s">
        <v>112</v>
      </c>
      <c r="N74" s="158" t="s">
        <v>43</v>
      </c>
      <c r="O74" s="158" t="s">
        <v>43</v>
      </c>
      <c r="P74" s="159" t="s">
        <v>43</v>
      </c>
      <c r="Q74" s="5"/>
      <c r="R74" s="144"/>
      <c r="S74" s="186" t="s">
        <v>112</v>
      </c>
      <c r="T74" s="158" t="s">
        <v>43</v>
      </c>
      <c r="U74" s="158" t="s">
        <v>43</v>
      </c>
      <c r="V74" s="159" t="s">
        <v>43</v>
      </c>
      <c r="W74" s="110"/>
      <c r="Y74" s="109"/>
    </row>
    <row r="75" spans="1:25" ht="15" customHeight="1">
      <c r="A75" s="76"/>
      <c r="B75" s="41"/>
      <c r="C75" s="41"/>
      <c r="D75" s="41"/>
      <c r="E75" s="41"/>
      <c r="F75" s="41"/>
      <c r="G75" s="41"/>
      <c r="H75" s="41"/>
      <c r="I75" s="41"/>
      <c r="J75" s="45"/>
      <c r="L75" s="139"/>
      <c r="M75" s="184" t="s">
        <v>105</v>
      </c>
      <c r="N75" s="127" t="s">
        <v>43</v>
      </c>
      <c r="O75" s="127" t="s">
        <v>43</v>
      </c>
      <c r="P75" s="156" t="s">
        <v>43</v>
      </c>
      <c r="Q75" s="5"/>
      <c r="R75" s="139"/>
      <c r="S75" s="184" t="s">
        <v>105</v>
      </c>
      <c r="T75" s="127" t="s">
        <v>43</v>
      </c>
      <c r="U75" s="127" t="s">
        <v>43</v>
      </c>
      <c r="V75" s="156" t="s">
        <v>43</v>
      </c>
      <c r="W75" s="110"/>
      <c r="Y75" s="109"/>
    </row>
    <row r="76" spans="1:25" ht="15" customHeight="1">
      <c r="A76" s="76"/>
      <c r="B76" s="41"/>
      <c r="C76" s="41"/>
      <c r="D76" s="41"/>
      <c r="E76" s="41"/>
      <c r="F76" s="41"/>
      <c r="G76" s="41"/>
      <c r="H76" s="41"/>
      <c r="I76" s="41"/>
      <c r="J76" s="45"/>
      <c r="L76" s="139"/>
      <c r="M76" s="185" t="s">
        <v>106</v>
      </c>
      <c r="N76" s="127" t="s">
        <v>43</v>
      </c>
      <c r="O76" s="127" t="s">
        <v>43</v>
      </c>
      <c r="P76" s="156" t="s">
        <v>43</v>
      </c>
      <c r="Q76" s="5"/>
      <c r="R76" s="139"/>
      <c r="S76" s="185" t="s">
        <v>106</v>
      </c>
      <c r="T76" s="127" t="s">
        <v>43</v>
      </c>
      <c r="U76" s="127" t="s">
        <v>43</v>
      </c>
      <c r="V76" s="156" t="s">
        <v>43</v>
      </c>
      <c r="W76" s="110"/>
      <c r="Y76" s="109"/>
    </row>
    <row r="77" spans="1:25" ht="15" customHeight="1">
      <c r="A77" s="76"/>
      <c r="B77" s="41"/>
      <c r="C77" s="41"/>
      <c r="D77" s="41"/>
      <c r="E77" s="41"/>
      <c r="F77" s="41"/>
      <c r="G77" s="41"/>
      <c r="H77" s="41"/>
      <c r="I77" s="41"/>
      <c r="J77" s="45"/>
      <c r="L77" s="139"/>
      <c r="M77" s="185" t="s">
        <v>107</v>
      </c>
      <c r="N77" s="127" t="s">
        <v>43</v>
      </c>
      <c r="O77" s="127" t="s">
        <v>43</v>
      </c>
      <c r="P77" s="156" t="s">
        <v>43</v>
      </c>
      <c r="Q77" s="5"/>
      <c r="R77" s="139"/>
      <c r="S77" s="185" t="s">
        <v>107</v>
      </c>
      <c r="T77" s="127" t="s">
        <v>43</v>
      </c>
      <c r="U77" s="127" t="s">
        <v>43</v>
      </c>
      <c r="V77" s="156" t="s">
        <v>43</v>
      </c>
      <c r="W77" s="110"/>
      <c r="Y77" s="109"/>
    </row>
    <row r="78" spans="1:25" ht="15" customHeight="1">
      <c r="A78" s="76"/>
      <c r="B78" s="41"/>
      <c r="C78" s="41"/>
      <c r="D78" s="41"/>
      <c r="E78" s="41"/>
      <c r="F78" s="41"/>
      <c r="G78" s="41"/>
      <c r="H78" s="41"/>
      <c r="I78" s="41"/>
      <c r="J78" s="45"/>
      <c r="L78" s="141">
        <v>13</v>
      </c>
      <c r="M78" s="185" t="s">
        <v>108</v>
      </c>
      <c r="N78" s="127" t="s">
        <v>43</v>
      </c>
      <c r="O78" s="127" t="s">
        <v>43</v>
      </c>
      <c r="P78" s="156" t="s">
        <v>43</v>
      </c>
      <c r="Q78" s="5"/>
      <c r="R78" s="141">
        <v>18</v>
      </c>
      <c r="S78" s="185" t="s">
        <v>108</v>
      </c>
      <c r="T78" s="127" t="s">
        <v>43</v>
      </c>
      <c r="U78" s="127" t="s">
        <v>43</v>
      </c>
      <c r="V78" s="156" t="s">
        <v>43</v>
      </c>
      <c r="W78" s="110"/>
      <c r="Y78" s="109"/>
    </row>
    <row r="79" spans="1:25" ht="15" customHeight="1">
      <c r="A79" s="76"/>
      <c r="B79" s="41"/>
      <c r="C79" s="41"/>
      <c r="D79" s="41"/>
      <c r="E79" s="41"/>
      <c r="F79" s="41"/>
      <c r="G79" s="41"/>
      <c r="H79" s="41"/>
      <c r="I79" s="41"/>
      <c r="J79" s="45"/>
      <c r="L79" s="139"/>
      <c r="M79" s="185" t="s">
        <v>109</v>
      </c>
      <c r="N79" s="127" t="s">
        <v>43</v>
      </c>
      <c r="O79" s="127" t="s">
        <v>43</v>
      </c>
      <c r="P79" s="156" t="s">
        <v>43</v>
      </c>
      <c r="Q79" s="5"/>
      <c r="R79" s="139"/>
      <c r="S79" s="185" t="s">
        <v>109</v>
      </c>
      <c r="T79" s="127" t="s">
        <v>43</v>
      </c>
      <c r="U79" s="127" t="s">
        <v>43</v>
      </c>
      <c r="V79" s="156" t="s">
        <v>43</v>
      </c>
      <c r="W79" s="110"/>
      <c r="Y79" s="109"/>
    </row>
    <row r="80" spans="1:25" ht="15" customHeight="1">
      <c r="A80" s="76"/>
      <c r="B80" s="41"/>
      <c r="C80" s="41"/>
      <c r="D80" s="41"/>
      <c r="E80" s="41"/>
      <c r="F80" s="41"/>
      <c r="G80" s="41"/>
      <c r="H80" s="41"/>
      <c r="I80" s="41"/>
      <c r="J80" s="45"/>
      <c r="L80" s="139"/>
      <c r="M80" s="185" t="s">
        <v>110</v>
      </c>
      <c r="N80" s="127" t="s">
        <v>43</v>
      </c>
      <c r="O80" s="127" t="s">
        <v>43</v>
      </c>
      <c r="P80" s="156" t="s">
        <v>43</v>
      </c>
      <c r="Q80" s="5"/>
      <c r="R80" s="139"/>
      <c r="S80" s="185" t="s">
        <v>110</v>
      </c>
      <c r="T80" s="127" t="s">
        <v>43</v>
      </c>
      <c r="U80" s="127" t="s">
        <v>43</v>
      </c>
      <c r="V80" s="156" t="s">
        <v>43</v>
      </c>
      <c r="W80" s="110"/>
      <c r="Y80" s="109"/>
    </row>
    <row r="81" spans="1:25" ht="15" customHeight="1">
      <c r="A81" s="76"/>
      <c r="B81" s="41"/>
      <c r="C81" s="41"/>
      <c r="D81" s="41"/>
      <c r="E81" s="41"/>
      <c r="F81" s="41"/>
      <c r="G81" s="41"/>
      <c r="H81" s="41"/>
      <c r="I81" s="41"/>
      <c r="J81" s="45"/>
      <c r="L81" s="139"/>
      <c r="M81" s="185" t="s">
        <v>111</v>
      </c>
      <c r="N81" s="127" t="s">
        <v>43</v>
      </c>
      <c r="O81" s="127" t="s">
        <v>43</v>
      </c>
      <c r="P81" s="156" t="s">
        <v>43</v>
      </c>
      <c r="Q81" s="5"/>
      <c r="R81" s="139"/>
      <c r="S81" s="185" t="s">
        <v>111</v>
      </c>
      <c r="T81" s="127" t="s">
        <v>43</v>
      </c>
      <c r="U81" s="127" t="s">
        <v>43</v>
      </c>
      <c r="V81" s="156" t="s">
        <v>43</v>
      </c>
      <c r="W81" s="110"/>
      <c r="Y81" s="109"/>
    </row>
    <row r="82" spans="1:25" ht="15" customHeight="1" thickBot="1">
      <c r="A82" s="76"/>
      <c r="B82" s="41"/>
      <c r="C82" s="41"/>
      <c r="D82" s="41"/>
      <c r="E82" s="41"/>
      <c r="F82" s="41"/>
      <c r="G82" s="41"/>
      <c r="H82" s="41"/>
      <c r="I82" s="41"/>
      <c r="J82" s="45"/>
      <c r="L82" s="139"/>
      <c r="M82" s="186" t="s">
        <v>112</v>
      </c>
      <c r="N82" s="160" t="s">
        <v>43</v>
      </c>
      <c r="O82" s="160" t="s">
        <v>43</v>
      </c>
      <c r="P82" s="161" t="s">
        <v>43</v>
      </c>
      <c r="Q82" s="5"/>
      <c r="R82" s="139"/>
      <c r="S82" s="186" t="s">
        <v>112</v>
      </c>
      <c r="T82" s="160" t="s">
        <v>43</v>
      </c>
      <c r="U82" s="160" t="s">
        <v>43</v>
      </c>
      <c r="V82" s="161" t="s">
        <v>43</v>
      </c>
      <c r="W82" s="110"/>
      <c r="X82" s="109"/>
    </row>
    <row r="83" spans="1:25" ht="15" customHeight="1">
      <c r="A83" s="76"/>
      <c r="B83" s="41"/>
      <c r="C83" s="41"/>
      <c r="D83" s="41"/>
      <c r="E83" s="41"/>
      <c r="F83" s="41"/>
      <c r="G83" s="41"/>
      <c r="H83" s="41"/>
      <c r="I83" s="41"/>
      <c r="J83" s="45"/>
      <c r="L83" s="143"/>
      <c r="M83" s="184" t="s">
        <v>105</v>
      </c>
      <c r="N83" s="162" t="s">
        <v>43</v>
      </c>
      <c r="O83" s="162" t="s">
        <v>43</v>
      </c>
      <c r="P83" s="163" t="s">
        <v>43</v>
      </c>
      <c r="Q83" s="5"/>
      <c r="R83" s="143"/>
      <c r="S83" s="184" t="s">
        <v>105</v>
      </c>
      <c r="T83" s="162" t="s">
        <v>43</v>
      </c>
      <c r="U83" s="162" t="s">
        <v>43</v>
      </c>
      <c r="V83" s="163" t="s">
        <v>43</v>
      </c>
      <c r="W83" s="110"/>
    </row>
    <row r="84" spans="1:25" ht="15" customHeight="1">
      <c r="A84" s="76"/>
      <c r="B84" s="41"/>
      <c r="C84" s="41"/>
      <c r="D84" s="41"/>
      <c r="E84" s="41"/>
      <c r="F84" s="41"/>
      <c r="G84" s="41"/>
      <c r="H84" s="41"/>
      <c r="I84" s="41"/>
      <c r="J84" s="45"/>
      <c r="L84" s="139"/>
      <c r="M84" s="185" t="s">
        <v>106</v>
      </c>
      <c r="N84" s="127" t="s">
        <v>43</v>
      </c>
      <c r="O84" s="127" t="s">
        <v>43</v>
      </c>
      <c r="P84" s="156" t="s">
        <v>43</v>
      </c>
      <c r="Q84" s="5"/>
      <c r="R84" s="139"/>
      <c r="S84" s="185" t="s">
        <v>106</v>
      </c>
      <c r="T84" s="127" t="s">
        <v>43</v>
      </c>
      <c r="U84" s="127" t="s">
        <v>43</v>
      </c>
      <c r="V84" s="156" t="s">
        <v>43</v>
      </c>
      <c r="W84" s="110"/>
    </row>
    <row r="85" spans="1:25" ht="15" customHeight="1">
      <c r="A85" s="76"/>
      <c r="B85" s="41"/>
      <c r="C85" s="41"/>
      <c r="D85" s="41"/>
      <c r="E85" s="41"/>
      <c r="F85" s="41"/>
      <c r="G85" s="41"/>
      <c r="H85" s="41"/>
      <c r="I85" s="41"/>
      <c r="J85" s="45"/>
      <c r="L85" s="139"/>
      <c r="M85" s="185" t="s">
        <v>107</v>
      </c>
      <c r="N85" s="127" t="s">
        <v>43</v>
      </c>
      <c r="O85" s="127" t="s">
        <v>43</v>
      </c>
      <c r="P85" s="156" t="s">
        <v>43</v>
      </c>
      <c r="Q85" s="5"/>
      <c r="R85" s="139"/>
      <c r="S85" s="185" t="s">
        <v>107</v>
      </c>
      <c r="T85" s="127" t="s">
        <v>43</v>
      </c>
      <c r="U85" s="127" t="s">
        <v>43</v>
      </c>
      <c r="V85" s="156" t="s">
        <v>43</v>
      </c>
      <c r="W85" s="110"/>
    </row>
    <row r="86" spans="1:25" ht="15" customHeight="1">
      <c r="A86" s="76"/>
      <c r="B86" s="41"/>
      <c r="C86" s="41"/>
      <c r="D86" s="41"/>
      <c r="E86" s="41"/>
      <c r="F86" s="41"/>
      <c r="G86" s="41"/>
      <c r="H86" s="41"/>
      <c r="I86" s="41"/>
      <c r="J86" s="45"/>
      <c r="L86" s="141">
        <v>14</v>
      </c>
      <c r="M86" s="185" t="s">
        <v>108</v>
      </c>
      <c r="N86" s="127" t="s">
        <v>43</v>
      </c>
      <c r="O86" s="127" t="s">
        <v>43</v>
      </c>
      <c r="P86" s="156" t="s">
        <v>43</v>
      </c>
      <c r="Q86" s="5"/>
      <c r="R86" s="141">
        <v>19</v>
      </c>
      <c r="S86" s="185" t="s">
        <v>108</v>
      </c>
      <c r="T86" s="127" t="s">
        <v>43</v>
      </c>
      <c r="U86" s="127" t="s">
        <v>43</v>
      </c>
      <c r="V86" s="156" t="s">
        <v>43</v>
      </c>
      <c r="W86" s="110"/>
    </row>
    <row r="87" spans="1:25" ht="15" customHeight="1">
      <c r="A87" s="76"/>
      <c r="B87" s="41"/>
      <c r="C87" s="41"/>
      <c r="D87" s="41"/>
      <c r="E87" s="41"/>
      <c r="F87" s="41"/>
      <c r="G87" s="41"/>
      <c r="H87" s="41"/>
      <c r="I87" s="41"/>
      <c r="J87" s="45"/>
      <c r="L87" s="139"/>
      <c r="M87" s="185" t="s">
        <v>109</v>
      </c>
      <c r="N87" s="127" t="s">
        <v>43</v>
      </c>
      <c r="O87" s="127" t="s">
        <v>43</v>
      </c>
      <c r="P87" s="156" t="s">
        <v>43</v>
      </c>
      <c r="Q87" s="5"/>
      <c r="R87" s="139"/>
      <c r="S87" s="185" t="s">
        <v>109</v>
      </c>
      <c r="T87" s="127" t="s">
        <v>43</v>
      </c>
      <c r="U87" s="127" t="s">
        <v>43</v>
      </c>
      <c r="V87" s="156" t="s">
        <v>43</v>
      </c>
      <c r="W87" s="110"/>
    </row>
    <row r="88" spans="1:25" ht="15" customHeight="1">
      <c r="A88" s="76"/>
      <c r="B88" s="41"/>
      <c r="C88" s="41"/>
      <c r="D88" s="41"/>
      <c r="E88" s="41"/>
      <c r="F88" s="41"/>
      <c r="G88" s="41"/>
      <c r="H88" s="41"/>
      <c r="I88" s="41"/>
      <c r="J88" s="45"/>
      <c r="L88" s="139"/>
      <c r="M88" s="185" t="s">
        <v>110</v>
      </c>
      <c r="N88" s="127" t="s">
        <v>43</v>
      </c>
      <c r="O88" s="127" t="s">
        <v>43</v>
      </c>
      <c r="P88" s="156" t="s">
        <v>43</v>
      </c>
      <c r="Q88" s="5"/>
      <c r="R88" s="139"/>
      <c r="S88" s="185" t="s">
        <v>110</v>
      </c>
      <c r="T88" s="127" t="s">
        <v>43</v>
      </c>
      <c r="U88" s="127" t="s">
        <v>43</v>
      </c>
      <c r="V88" s="156" t="s">
        <v>43</v>
      </c>
      <c r="W88" s="110"/>
    </row>
    <row r="89" spans="1:25" ht="15" customHeight="1">
      <c r="A89" s="76"/>
      <c r="B89" s="41"/>
      <c r="C89" s="66"/>
      <c r="D89" s="9"/>
      <c r="E89" s="9"/>
      <c r="F89" s="9"/>
      <c r="G89" s="9"/>
      <c r="H89" s="9"/>
      <c r="I89" s="41"/>
      <c r="J89" s="45"/>
      <c r="L89" s="139"/>
      <c r="M89" s="185" t="s">
        <v>111</v>
      </c>
      <c r="N89" s="127" t="s">
        <v>43</v>
      </c>
      <c r="O89" s="127" t="s">
        <v>43</v>
      </c>
      <c r="P89" s="156" t="s">
        <v>43</v>
      </c>
      <c r="Q89" s="5"/>
      <c r="R89" s="139"/>
      <c r="S89" s="185" t="s">
        <v>111</v>
      </c>
      <c r="T89" s="127" t="s">
        <v>43</v>
      </c>
      <c r="U89" s="127" t="s">
        <v>43</v>
      </c>
      <c r="V89" s="156" t="s">
        <v>43</v>
      </c>
      <c r="W89" s="110"/>
    </row>
    <row r="90" spans="1:25" ht="15" customHeight="1" thickBot="1">
      <c r="A90" s="76"/>
      <c r="B90" s="41"/>
      <c r="C90" s="9"/>
      <c r="D90" s="9"/>
      <c r="E90" s="9"/>
      <c r="F90" s="9"/>
      <c r="G90" s="9"/>
      <c r="H90" s="9"/>
      <c r="I90" s="41"/>
      <c r="J90" s="45"/>
      <c r="L90" s="144"/>
      <c r="M90" s="186" t="s">
        <v>112</v>
      </c>
      <c r="N90" s="158" t="s">
        <v>43</v>
      </c>
      <c r="O90" s="158" t="s">
        <v>43</v>
      </c>
      <c r="P90" s="159" t="s">
        <v>43</v>
      </c>
      <c r="Q90" s="5"/>
      <c r="R90" s="144"/>
      <c r="S90" s="186" t="s">
        <v>112</v>
      </c>
      <c r="T90" s="158" t="s">
        <v>43</v>
      </c>
      <c r="U90" s="158" t="s">
        <v>43</v>
      </c>
      <c r="V90" s="159" t="s">
        <v>43</v>
      </c>
      <c r="W90" s="110"/>
    </row>
    <row r="91" spans="1:25" ht="15" customHeight="1">
      <c r="A91" s="76"/>
      <c r="B91" s="41"/>
      <c r="C91" s="41"/>
      <c r="D91" s="41"/>
      <c r="E91" s="41"/>
      <c r="F91" s="41"/>
      <c r="G91" s="41"/>
      <c r="H91" s="41"/>
      <c r="I91" s="41"/>
      <c r="J91" s="45"/>
      <c r="L91" s="139"/>
      <c r="M91" s="184" t="s">
        <v>105</v>
      </c>
      <c r="N91" s="127" t="s">
        <v>43</v>
      </c>
      <c r="O91" s="127" t="s">
        <v>43</v>
      </c>
      <c r="P91" s="156" t="s">
        <v>43</v>
      </c>
      <c r="Q91" s="5"/>
      <c r="R91" s="139"/>
      <c r="S91" s="184" t="s">
        <v>105</v>
      </c>
      <c r="T91" s="127" t="s">
        <v>43</v>
      </c>
      <c r="U91" s="127" t="s">
        <v>43</v>
      </c>
      <c r="V91" s="156" t="s">
        <v>43</v>
      </c>
      <c r="W91" s="110"/>
    </row>
    <row r="92" spans="1:25" ht="15" customHeight="1">
      <c r="A92" s="76"/>
      <c r="B92" s="41"/>
      <c r="C92" s="41"/>
      <c r="D92" s="41"/>
      <c r="E92" s="41"/>
      <c r="F92" s="41"/>
      <c r="G92" s="41"/>
      <c r="H92" s="41"/>
      <c r="I92" s="41"/>
      <c r="J92" s="45"/>
      <c r="L92" s="139"/>
      <c r="M92" s="185" t="s">
        <v>106</v>
      </c>
      <c r="N92" s="127" t="s">
        <v>43</v>
      </c>
      <c r="O92" s="127" t="s">
        <v>43</v>
      </c>
      <c r="P92" s="156" t="s">
        <v>43</v>
      </c>
      <c r="Q92" s="5"/>
      <c r="R92" s="139"/>
      <c r="S92" s="185" t="s">
        <v>106</v>
      </c>
      <c r="T92" s="127" t="s">
        <v>43</v>
      </c>
      <c r="U92" s="127" t="s">
        <v>43</v>
      </c>
      <c r="V92" s="156" t="s">
        <v>43</v>
      </c>
      <c r="W92" s="110"/>
    </row>
    <row r="93" spans="1:25" ht="15" customHeight="1">
      <c r="A93" s="76"/>
      <c r="B93" s="41"/>
      <c r="C93" s="41"/>
      <c r="D93" s="41"/>
      <c r="E93" s="41"/>
      <c r="F93" s="41"/>
      <c r="G93" s="41"/>
      <c r="H93" s="41"/>
      <c r="I93" s="41"/>
      <c r="J93" s="45"/>
      <c r="L93" s="139"/>
      <c r="M93" s="185" t="s">
        <v>107</v>
      </c>
      <c r="N93" s="127" t="s">
        <v>43</v>
      </c>
      <c r="O93" s="127" t="s">
        <v>43</v>
      </c>
      <c r="P93" s="156" t="s">
        <v>43</v>
      </c>
      <c r="Q93" s="5"/>
      <c r="R93" s="139"/>
      <c r="S93" s="185" t="s">
        <v>107</v>
      </c>
      <c r="T93" s="127" t="s">
        <v>43</v>
      </c>
      <c r="U93" s="127" t="s">
        <v>43</v>
      </c>
      <c r="V93" s="156" t="s">
        <v>43</v>
      </c>
      <c r="W93" s="110"/>
    </row>
    <row r="94" spans="1:25" ht="15" customHeight="1">
      <c r="A94" s="76"/>
      <c r="B94" s="41"/>
      <c r="C94" s="41"/>
      <c r="D94" s="41"/>
      <c r="E94" s="41"/>
      <c r="F94" s="41"/>
      <c r="G94" s="41"/>
      <c r="H94" s="41"/>
      <c r="I94" s="41"/>
      <c r="J94" s="45"/>
      <c r="L94" s="139"/>
      <c r="M94" s="185" t="s">
        <v>108</v>
      </c>
      <c r="N94" s="127" t="s">
        <v>43</v>
      </c>
      <c r="O94" s="127" t="s">
        <v>43</v>
      </c>
      <c r="P94" s="156" t="s">
        <v>43</v>
      </c>
      <c r="Q94" s="5"/>
      <c r="R94" s="139"/>
      <c r="S94" s="185" t="s">
        <v>108</v>
      </c>
      <c r="T94" s="127" t="s">
        <v>43</v>
      </c>
      <c r="U94" s="127" t="s">
        <v>43</v>
      </c>
      <c r="V94" s="156" t="s">
        <v>43</v>
      </c>
      <c r="W94" s="110"/>
    </row>
    <row r="95" spans="1:25" ht="15" customHeight="1" thickBot="1">
      <c r="A95" s="76"/>
      <c r="B95" s="41"/>
      <c r="C95" s="41"/>
      <c r="D95" s="41"/>
      <c r="E95" s="41"/>
      <c r="F95" s="41"/>
      <c r="G95" s="41"/>
      <c r="H95" s="41"/>
      <c r="I95" s="41"/>
      <c r="J95" s="45"/>
      <c r="L95" s="141">
        <v>15</v>
      </c>
      <c r="M95" s="185" t="s">
        <v>109</v>
      </c>
      <c r="N95" s="127" t="s">
        <v>43</v>
      </c>
      <c r="O95" s="127" t="s">
        <v>43</v>
      </c>
      <c r="P95" s="156" t="s">
        <v>43</v>
      </c>
      <c r="Q95" s="5"/>
      <c r="R95" s="141">
        <v>20</v>
      </c>
      <c r="S95" s="185" t="s">
        <v>109</v>
      </c>
      <c r="T95" s="127" t="s">
        <v>43</v>
      </c>
      <c r="U95" s="127" t="s">
        <v>43</v>
      </c>
      <c r="V95" s="156" t="s">
        <v>43</v>
      </c>
      <c r="X95" s="1"/>
    </row>
    <row r="96" spans="1:25" ht="15" customHeight="1">
      <c r="A96" s="76"/>
      <c r="B96" s="41"/>
      <c r="C96" s="115"/>
      <c r="D96" s="444" t="s">
        <v>53</v>
      </c>
      <c r="E96" s="446"/>
      <c r="F96" s="444" t="s">
        <v>52</v>
      </c>
      <c r="G96" s="444"/>
      <c r="H96" s="444" t="s">
        <v>51</v>
      </c>
      <c r="I96" s="445"/>
      <c r="J96" s="45"/>
      <c r="L96" s="139"/>
      <c r="M96" s="185" t="s">
        <v>110</v>
      </c>
      <c r="N96" s="127" t="s">
        <v>43</v>
      </c>
      <c r="O96" s="127" t="s">
        <v>43</v>
      </c>
      <c r="P96" s="156" t="s">
        <v>43</v>
      </c>
      <c r="Q96" s="5"/>
      <c r="R96" s="139"/>
      <c r="S96" s="185" t="s">
        <v>110</v>
      </c>
      <c r="T96" s="127" t="s">
        <v>43</v>
      </c>
      <c r="U96" s="127" t="s">
        <v>43</v>
      </c>
      <c r="V96" s="156" t="s">
        <v>43</v>
      </c>
      <c r="W96" s="110"/>
    </row>
    <row r="97" spans="1:24" ht="15" customHeight="1">
      <c r="A97" s="76"/>
      <c r="B97" s="41"/>
      <c r="C97" s="116" t="s">
        <v>50</v>
      </c>
      <c r="D97" s="432" t="str">
        <f>IF(N8="－","",AVERAGE(N8:N15,N16:N23,N24:N31,N32:N39,N40:N47,N59:N66,N67:N74,N75:N82,N83:N90,N91:N98,T8:T15,T16:T23,T24:T31,T32:T39,T40:T47,T59:T66,T67:T74,T75:T82,T83:T90,T91:T98))</f>
        <v/>
      </c>
      <c r="E97" s="432"/>
      <c r="F97" s="432" t="str">
        <f>IF(O8="－","",AVERAGE(O8:O15,O16:O23,O24:O31,O32:O39,O40:O47,O59:O66,O67:O74,O75:O82,O83:O90,O91:O98,U8:U15,U16:U23,U24:U31,U32:U39,U40:U47,U59:U66,U67:U74,U75:U82,U83:U90,U91:U98))</f>
        <v/>
      </c>
      <c r="G97" s="432"/>
      <c r="H97" s="432" t="str">
        <f>IF(P8="－","",AVERAGE(P8:P15,P16:P23,P24:P31,P32:P39,P40:P47,P59:P66,P67:P74,P75:P82,P83:P90,P91:P98,V8:V15,V16:V23,V24:V31,V32:V39,V40:V47,V59:V66,V67:V74,V75:V82,V83:V90,V91:V98))</f>
        <v/>
      </c>
      <c r="I97" s="433"/>
      <c r="J97" s="45"/>
      <c r="L97" s="139"/>
      <c r="M97" s="185" t="s">
        <v>111</v>
      </c>
      <c r="N97" s="127" t="s">
        <v>43</v>
      </c>
      <c r="O97" s="127" t="s">
        <v>43</v>
      </c>
      <c r="P97" s="156" t="s">
        <v>43</v>
      </c>
      <c r="Q97" s="5"/>
      <c r="R97" s="139"/>
      <c r="S97" s="185" t="s">
        <v>111</v>
      </c>
      <c r="T97" s="127" t="s">
        <v>43</v>
      </c>
      <c r="U97" s="127" t="s">
        <v>43</v>
      </c>
      <c r="V97" s="156" t="s">
        <v>43</v>
      </c>
      <c r="W97" s="110"/>
    </row>
    <row r="98" spans="1:24" ht="15" customHeight="1" thickBot="1">
      <c r="A98" s="76"/>
      <c r="B98" s="41"/>
      <c r="C98" s="4" t="s">
        <v>49</v>
      </c>
      <c r="D98" s="434" t="str">
        <f>IF(N8="－","",STDEVP(N8:N15,N16:N23,N24:N31,N32:N39,N40:N47,N59:N66,N67:N74,N75:N82,N83:N90,N91:N98,T8:T15,T16:T23,T24:T31,T32:T39,T40:T47,T59:T66,T67:T74,T75:T82,T83:T90,T91:T98))</f>
        <v/>
      </c>
      <c r="E98" s="435"/>
      <c r="F98" s="434" t="str">
        <f>IF(O8="－","",STDEVP(O8:O15,O16:O23,O24:O31,O32:O39,O40:O47,O59:O66,O67:O74,O75:O82,O83:O90,O91:O98,U8:U15,U16:U23,U24:U31,U32:U39,U40:U47,U59:U66,U67:U74,U75:U82,U83:U90,U91:U98))</f>
        <v/>
      </c>
      <c r="G98" s="435"/>
      <c r="H98" s="434" t="str">
        <f>IF(P8="－","",STDEVP(P8:P15,P16:P23,P24:P31,P32:P39,P40:P47,P59:P66,P67:P74,P75:P82,P83:P90,P91:P98,V8:V15,V16:V23,V24:V31,V32:V39,V40:V47,V59:V66,V67:V74,V75:V82,V83:V90,V91:V98))</f>
        <v/>
      </c>
      <c r="I98" s="443"/>
      <c r="J98" s="45"/>
      <c r="L98" s="144"/>
      <c r="M98" s="186" t="s">
        <v>112</v>
      </c>
      <c r="N98" s="158" t="s">
        <v>43</v>
      </c>
      <c r="O98" s="158" t="s">
        <v>43</v>
      </c>
      <c r="P98" s="159" t="s">
        <v>43</v>
      </c>
      <c r="Q98" s="5"/>
      <c r="R98" s="144"/>
      <c r="S98" s="186" t="s">
        <v>112</v>
      </c>
      <c r="T98" s="158" t="s">
        <v>43</v>
      </c>
      <c r="U98" s="158" t="s">
        <v>43</v>
      </c>
      <c r="V98" s="159" t="s">
        <v>43</v>
      </c>
      <c r="W98" s="110"/>
    </row>
    <row r="99" spans="1:24" ht="15" customHeight="1">
      <c r="A99" s="76"/>
      <c r="B99" s="41"/>
      <c r="C99" s="442" t="s">
        <v>63</v>
      </c>
      <c r="D99" s="436" t="str">
        <f>IF(D98="","",AVERAGE(D98:I98))</f>
        <v/>
      </c>
      <c r="E99" s="437"/>
      <c r="F99" s="437"/>
      <c r="G99" s="437"/>
      <c r="H99" s="437"/>
      <c r="I99" s="438"/>
      <c r="J99" s="45"/>
      <c r="L99" s="37"/>
      <c r="M99" s="37"/>
      <c r="N99" s="37"/>
      <c r="O99" s="37"/>
      <c r="P99" s="37"/>
      <c r="Q99" s="37"/>
      <c r="R99" s="37"/>
      <c r="S99" s="37"/>
      <c r="T99" s="37"/>
      <c r="U99" s="37"/>
      <c r="V99" s="37"/>
      <c r="W99" s="110"/>
    </row>
    <row r="100" spans="1:24" ht="15" customHeight="1" thickBot="1">
      <c r="A100" s="76"/>
      <c r="B100" s="41"/>
      <c r="C100" s="439"/>
      <c r="D100" s="439"/>
      <c r="E100" s="440"/>
      <c r="F100" s="440"/>
      <c r="G100" s="440"/>
      <c r="H100" s="440"/>
      <c r="I100" s="441"/>
      <c r="J100" s="45"/>
      <c r="L100" s="37"/>
      <c r="M100" s="37"/>
      <c r="N100" s="37"/>
      <c r="O100" s="37"/>
      <c r="P100" s="37"/>
      <c r="Q100" s="37"/>
      <c r="R100" s="37"/>
      <c r="S100" s="37"/>
      <c r="T100" s="37"/>
      <c r="U100" s="37"/>
      <c r="V100" s="37"/>
      <c r="W100" s="110"/>
    </row>
    <row r="101" spans="1:24" ht="15" customHeight="1">
      <c r="A101" s="76"/>
      <c r="B101" s="41"/>
      <c r="C101" s="5"/>
      <c r="D101" s="5"/>
      <c r="E101" s="5"/>
      <c r="F101" s="5"/>
      <c r="G101" s="5"/>
      <c r="H101" s="5"/>
      <c r="I101" s="5"/>
      <c r="J101" s="45"/>
      <c r="L101" s="37"/>
      <c r="M101" s="37"/>
      <c r="N101" s="37"/>
      <c r="O101" s="37"/>
      <c r="P101" s="37"/>
      <c r="Q101" s="37"/>
      <c r="R101" s="37"/>
      <c r="S101" s="37"/>
      <c r="T101" s="37"/>
      <c r="U101" s="37"/>
      <c r="V101" s="37"/>
      <c r="W101" s="110"/>
    </row>
    <row r="102" spans="1:24" ht="15" customHeight="1">
      <c r="A102" s="76"/>
      <c r="B102" s="41"/>
      <c r="C102" s="5"/>
      <c r="D102" s="5"/>
      <c r="E102" s="5"/>
      <c r="F102" s="5"/>
      <c r="G102" s="5"/>
      <c r="H102" s="5"/>
      <c r="I102" s="5"/>
      <c r="J102" s="45"/>
      <c r="L102" s="37"/>
      <c r="M102" s="37"/>
      <c r="N102" s="37"/>
      <c r="O102" s="37"/>
      <c r="P102" s="37"/>
      <c r="Q102" s="37"/>
      <c r="R102" s="37"/>
      <c r="S102" s="37"/>
      <c r="T102" s="37"/>
      <c r="U102" s="37"/>
      <c r="V102" s="37"/>
      <c r="W102" s="110"/>
    </row>
    <row r="103" spans="1:24" ht="15" customHeight="1" thickBot="1">
      <c r="A103" s="85"/>
      <c r="B103" s="86"/>
      <c r="C103" s="86"/>
      <c r="D103" s="86"/>
      <c r="E103" s="86"/>
      <c r="F103" s="86"/>
      <c r="G103" s="86"/>
      <c r="H103" s="86"/>
      <c r="I103" s="86"/>
      <c r="J103" s="87"/>
      <c r="W103" s="110"/>
    </row>
    <row r="104" spans="1:24" ht="9" customHeight="1">
      <c r="W104" s="110"/>
    </row>
    <row r="105" spans="1:24" ht="15" customHeight="1" thickBot="1">
      <c r="W105" s="110"/>
    </row>
    <row r="106" spans="1:24" s="37" customFormat="1" ht="15" customHeight="1" thickBot="1">
      <c r="A106" s="415" t="str">
        <f>+A54</f>
        <v>業務用厨房熱機器等性能測定結果　【電気機器】</v>
      </c>
      <c r="B106" s="416"/>
      <c r="C106" s="416"/>
      <c r="D106" s="416"/>
      <c r="E106" s="416"/>
      <c r="F106" s="416"/>
      <c r="G106" s="416"/>
      <c r="H106" s="416"/>
      <c r="I106" s="416"/>
      <c r="J106" s="417"/>
      <c r="L106" s="1"/>
      <c r="M106" s="1"/>
      <c r="N106" s="1"/>
      <c r="O106" s="1"/>
      <c r="P106" s="1"/>
      <c r="Q106" s="1"/>
      <c r="R106" s="1"/>
      <c r="S106" s="1"/>
      <c r="T106" s="1"/>
      <c r="U106" s="1"/>
      <c r="V106" s="1"/>
      <c r="X106" s="109"/>
    </row>
    <row r="107" spans="1:24" s="37" customFormat="1" ht="33.6" customHeight="1" thickTop="1">
      <c r="A107" s="38" t="s">
        <v>179</v>
      </c>
      <c r="B107" s="418" t="str">
        <f>+B3</f>
        <v>コンベクションオーブン</v>
      </c>
      <c r="C107" s="419"/>
      <c r="D107" s="419"/>
      <c r="E107" s="419"/>
      <c r="F107" s="419"/>
      <c r="G107" s="419"/>
      <c r="H107" s="420" t="str">
        <f>+H3</f>
        <v>　（　７．均一性　）</v>
      </c>
      <c r="I107" s="420"/>
      <c r="J107" s="421"/>
      <c r="L107" s="1"/>
      <c r="M107" s="1"/>
      <c r="N107" s="1"/>
      <c r="O107" s="1"/>
      <c r="P107" s="1"/>
      <c r="Q107" s="1"/>
      <c r="R107" s="1"/>
      <c r="S107" s="1"/>
      <c r="T107" s="1"/>
      <c r="U107" s="1"/>
      <c r="V107" s="1"/>
      <c r="X107" s="109"/>
    </row>
    <row r="108" spans="1:24" ht="19.5" customHeight="1" thickBot="1">
      <c r="A108" s="6" t="s">
        <v>2</v>
      </c>
      <c r="B108" s="389" t="str">
        <f>IF(表紙!$B$6=0,"",表紙!$B$6)</f>
        <v/>
      </c>
      <c r="C108" s="389"/>
      <c r="D108" s="390"/>
      <c r="E108" s="391"/>
      <c r="F108" s="226" t="s">
        <v>3</v>
      </c>
      <c r="G108" s="392" t="str">
        <f>IF(表紙!$G$5=0,"",表紙!$G$5)</f>
        <v/>
      </c>
      <c r="H108" s="393"/>
      <c r="I108" s="393"/>
      <c r="J108" s="394"/>
      <c r="X108" s="1"/>
    </row>
    <row r="109" spans="1:24" s="37" customFormat="1" ht="20.100000000000001" customHeight="1">
      <c r="A109" s="121" t="s">
        <v>85</v>
      </c>
      <c r="B109" s="5"/>
      <c r="C109" s="5"/>
      <c r="D109" s="117"/>
      <c r="E109" s="117"/>
      <c r="F109" s="120"/>
      <c r="G109" s="120"/>
      <c r="H109" s="120"/>
      <c r="I109" s="117"/>
      <c r="J109" s="118"/>
      <c r="L109" s="1"/>
      <c r="M109" s="1"/>
      <c r="N109" s="1"/>
      <c r="O109" s="1"/>
      <c r="P109" s="1"/>
      <c r="Q109" s="1"/>
      <c r="R109" s="1"/>
      <c r="S109" s="1"/>
      <c r="T109" s="1"/>
      <c r="U109" s="1"/>
      <c r="V109" s="1"/>
    </row>
    <row r="110" spans="1:24" ht="15" customHeight="1">
      <c r="A110" s="119"/>
      <c r="B110" s="117"/>
      <c r="C110" s="117"/>
      <c r="D110" s="117"/>
      <c r="E110" s="117"/>
      <c r="F110" s="120"/>
      <c r="G110" s="120"/>
      <c r="H110" s="120"/>
      <c r="I110" s="117"/>
      <c r="J110" s="118"/>
    </row>
    <row r="111" spans="1:24" ht="15" customHeight="1">
      <c r="A111" s="119"/>
      <c r="B111" s="117"/>
      <c r="C111" s="117"/>
      <c r="D111" s="120"/>
      <c r="E111" s="120"/>
      <c r="F111" s="120"/>
      <c r="G111" s="120"/>
      <c r="H111" s="120"/>
      <c r="I111" s="117"/>
      <c r="J111" s="118"/>
    </row>
    <row r="112" spans="1:24" ht="15" customHeight="1">
      <c r="A112" s="119"/>
      <c r="B112" s="117"/>
      <c r="C112" s="117"/>
      <c r="D112" s="120"/>
      <c r="E112" s="120"/>
      <c r="F112" s="120"/>
      <c r="G112" s="120"/>
      <c r="H112" s="120"/>
      <c r="I112" s="117"/>
      <c r="J112" s="118"/>
    </row>
    <row r="113" spans="1:24" ht="15" customHeight="1">
      <c r="A113" s="119"/>
      <c r="B113" s="117"/>
      <c r="C113" s="117"/>
      <c r="D113" s="120"/>
      <c r="E113" s="120"/>
      <c r="F113" s="120"/>
      <c r="G113" s="120"/>
      <c r="H113" s="120"/>
      <c r="I113" s="117"/>
      <c r="J113" s="118"/>
      <c r="X113" s="1"/>
    </row>
    <row r="114" spans="1:24" ht="15" customHeight="1">
      <c r="A114" s="119"/>
      <c r="B114" s="117"/>
      <c r="C114" s="117"/>
      <c r="D114" s="120"/>
      <c r="E114" s="120"/>
      <c r="F114" s="120"/>
      <c r="G114" s="120"/>
      <c r="H114" s="120"/>
      <c r="I114" s="117"/>
      <c r="J114" s="118"/>
      <c r="X114" s="1"/>
    </row>
    <row r="115" spans="1:24" ht="15" customHeight="1">
      <c r="A115" s="119"/>
      <c r="B115" s="117"/>
      <c r="C115" s="117"/>
      <c r="D115" s="120"/>
      <c r="E115" s="120"/>
      <c r="F115" s="120"/>
      <c r="G115" s="120"/>
      <c r="H115" s="120"/>
      <c r="I115" s="117"/>
      <c r="J115" s="118"/>
      <c r="X115" s="1"/>
    </row>
    <row r="116" spans="1:24" ht="15" customHeight="1">
      <c r="A116" s="119"/>
      <c r="B116" s="117"/>
      <c r="C116" s="117"/>
      <c r="D116" s="120"/>
      <c r="E116" s="117"/>
      <c r="F116" s="117"/>
      <c r="G116" s="120"/>
      <c r="H116" s="120"/>
      <c r="I116" s="117"/>
      <c r="J116" s="118"/>
      <c r="X116" s="1"/>
    </row>
    <row r="117" spans="1:24" ht="15" customHeight="1">
      <c r="A117" s="119"/>
      <c r="B117" s="117"/>
      <c r="C117" s="117"/>
      <c r="D117" s="120"/>
      <c r="E117" s="117"/>
      <c r="F117" s="117"/>
      <c r="G117" s="120"/>
      <c r="H117" s="120"/>
      <c r="I117" s="117"/>
      <c r="J117" s="118"/>
      <c r="X117" s="1"/>
    </row>
    <row r="118" spans="1:24" ht="15" customHeight="1">
      <c r="A118" s="119"/>
      <c r="B118" s="117"/>
      <c r="C118" s="117"/>
      <c r="D118" s="117"/>
      <c r="E118" s="117"/>
      <c r="F118" s="117"/>
      <c r="G118" s="120"/>
      <c r="H118" s="120"/>
      <c r="I118" s="117"/>
      <c r="J118" s="118"/>
      <c r="X118" s="1"/>
    </row>
    <row r="119" spans="1:24" ht="15" customHeight="1">
      <c r="A119" s="119"/>
      <c r="B119" s="117"/>
      <c r="C119" s="117"/>
      <c r="D119" s="117"/>
      <c r="E119" s="117"/>
      <c r="F119" s="117"/>
      <c r="G119" s="120"/>
      <c r="H119" s="120"/>
      <c r="I119" s="117"/>
      <c r="J119" s="118"/>
      <c r="X119" s="1"/>
    </row>
    <row r="120" spans="1:24" ht="15" customHeight="1">
      <c r="A120" s="119"/>
      <c r="B120" s="117"/>
      <c r="C120" s="117"/>
      <c r="D120" s="117"/>
      <c r="E120" s="117"/>
      <c r="F120" s="117"/>
      <c r="G120" s="120"/>
      <c r="H120" s="120"/>
      <c r="I120" s="117"/>
      <c r="J120" s="118"/>
      <c r="X120" s="1"/>
    </row>
    <row r="121" spans="1:24" ht="15" customHeight="1">
      <c r="A121" s="119"/>
      <c r="B121" s="117"/>
      <c r="C121" s="117"/>
      <c r="D121" s="117"/>
      <c r="E121" s="117"/>
      <c r="F121" s="117"/>
      <c r="G121" s="117"/>
      <c r="H121" s="117"/>
      <c r="I121" s="117"/>
      <c r="J121" s="118"/>
      <c r="X121" s="1"/>
    </row>
    <row r="122" spans="1:24" ht="15" customHeight="1">
      <c r="A122" s="119"/>
      <c r="B122" s="117"/>
      <c r="C122" s="117"/>
      <c r="D122" s="117"/>
      <c r="E122" s="117"/>
      <c r="F122" s="117"/>
      <c r="G122" s="120"/>
      <c r="H122" s="120"/>
      <c r="I122" s="117"/>
      <c r="J122" s="118"/>
      <c r="X122" s="1"/>
    </row>
    <row r="123" spans="1:24" ht="15" customHeight="1">
      <c r="A123" s="119"/>
      <c r="B123" s="117"/>
      <c r="C123" s="117"/>
      <c r="D123" s="117"/>
      <c r="E123" s="117"/>
      <c r="F123" s="117"/>
      <c r="G123" s="120"/>
      <c r="H123" s="120"/>
      <c r="I123" s="117"/>
      <c r="J123" s="118"/>
      <c r="X123" s="1"/>
    </row>
    <row r="124" spans="1:24" ht="15" customHeight="1">
      <c r="A124" s="119"/>
      <c r="B124" s="117"/>
      <c r="C124" s="117"/>
      <c r="D124" s="117"/>
      <c r="E124" s="117"/>
      <c r="F124" s="117"/>
      <c r="G124" s="120"/>
      <c r="H124" s="120"/>
      <c r="I124" s="117"/>
      <c r="J124" s="118"/>
      <c r="X124" s="1"/>
    </row>
    <row r="125" spans="1:24" ht="15" customHeight="1">
      <c r="A125" s="119"/>
      <c r="B125" s="117"/>
      <c r="C125" s="117"/>
      <c r="D125" s="117"/>
      <c r="E125" s="117"/>
      <c r="F125" s="117"/>
      <c r="G125" s="120"/>
      <c r="H125" s="120"/>
      <c r="I125" s="117"/>
      <c r="J125" s="118"/>
      <c r="X125" s="1"/>
    </row>
    <row r="126" spans="1:24" ht="15" customHeight="1">
      <c r="A126" s="119"/>
      <c r="B126" s="117"/>
      <c r="C126" s="117"/>
      <c r="D126" s="117"/>
      <c r="E126" s="117"/>
      <c r="F126" s="120"/>
      <c r="G126" s="120"/>
      <c r="H126" s="120"/>
      <c r="I126" s="117"/>
      <c r="J126" s="118"/>
      <c r="X126" s="1"/>
    </row>
    <row r="127" spans="1:24" ht="15" customHeight="1">
      <c r="A127" s="119"/>
      <c r="B127" s="117"/>
      <c r="C127" s="117"/>
      <c r="D127" s="117"/>
      <c r="E127" s="117"/>
      <c r="F127" s="120"/>
      <c r="G127" s="120"/>
      <c r="H127" s="120"/>
      <c r="I127" s="117"/>
      <c r="J127" s="118"/>
      <c r="X127" s="1"/>
    </row>
    <row r="128" spans="1:24" ht="15" customHeight="1">
      <c r="A128" s="119"/>
      <c r="B128" s="117"/>
      <c r="C128" s="117"/>
      <c r="D128" s="117"/>
      <c r="E128" s="117"/>
      <c r="F128" s="117"/>
      <c r="G128" s="120"/>
      <c r="H128" s="120"/>
      <c r="I128" s="117"/>
      <c r="J128" s="118"/>
      <c r="X128" s="1"/>
    </row>
    <row r="129" spans="1:24" ht="15" customHeight="1">
      <c r="A129" s="119"/>
      <c r="B129" s="117"/>
      <c r="C129" s="117"/>
      <c r="D129" s="117"/>
      <c r="E129" s="117"/>
      <c r="F129" s="117"/>
      <c r="G129" s="120"/>
      <c r="H129" s="120"/>
      <c r="I129" s="117"/>
      <c r="J129" s="118"/>
      <c r="X129" s="1"/>
    </row>
    <row r="130" spans="1:24" ht="15" customHeight="1">
      <c r="A130" s="119"/>
      <c r="B130" s="117"/>
      <c r="C130" s="117"/>
      <c r="D130" s="117"/>
      <c r="E130" s="117"/>
      <c r="F130" s="117"/>
      <c r="G130" s="120"/>
      <c r="H130" s="120"/>
      <c r="I130" s="117"/>
      <c r="J130" s="118"/>
      <c r="X130" s="1"/>
    </row>
    <row r="131" spans="1:24" ht="15" customHeight="1">
      <c r="A131" s="119"/>
      <c r="B131" s="117"/>
      <c r="C131" s="117"/>
      <c r="D131" s="117"/>
      <c r="E131" s="117"/>
      <c r="F131" s="117"/>
      <c r="G131" s="120"/>
      <c r="H131" s="120"/>
      <c r="I131" s="117"/>
      <c r="J131" s="118"/>
      <c r="X131" s="1"/>
    </row>
    <row r="132" spans="1:24" ht="15" customHeight="1">
      <c r="A132" s="119"/>
      <c r="B132" s="117"/>
      <c r="C132" s="117"/>
      <c r="D132" s="117"/>
      <c r="E132" s="117"/>
      <c r="F132" s="117"/>
      <c r="G132" s="120"/>
      <c r="H132" s="120"/>
      <c r="I132" s="117"/>
      <c r="J132" s="118"/>
      <c r="X132" s="1"/>
    </row>
    <row r="133" spans="1:24" ht="15" customHeight="1">
      <c r="A133" s="119"/>
      <c r="B133" s="117"/>
      <c r="C133" s="117"/>
      <c r="D133" s="117"/>
      <c r="E133" s="117"/>
      <c r="F133" s="117"/>
      <c r="G133" s="117"/>
      <c r="H133" s="117"/>
      <c r="I133" s="117"/>
      <c r="J133" s="118"/>
      <c r="X133" s="1"/>
    </row>
    <row r="134" spans="1:24" ht="15" customHeight="1">
      <c r="A134" s="119"/>
      <c r="B134" s="117"/>
      <c r="C134" s="117"/>
      <c r="D134" s="117"/>
      <c r="E134" s="117"/>
      <c r="F134" s="117"/>
      <c r="G134" s="117"/>
      <c r="H134" s="117"/>
      <c r="I134" s="117"/>
      <c r="J134" s="118"/>
      <c r="X134" s="1"/>
    </row>
    <row r="135" spans="1:24" ht="15" customHeight="1">
      <c r="A135" s="119"/>
      <c r="B135" s="117"/>
      <c r="C135" s="117"/>
      <c r="D135" s="117"/>
      <c r="E135" s="117"/>
      <c r="F135" s="117"/>
      <c r="G135" s="117"/>
      <c r="H135" s="117"/>
      <c r="I135" s="117"/>
      <c r="J135" s="118"/>
      <c r="X135" s="1"/>
    </row>
    <row r="136" spans="1:24" ht="15" customHeight="1">
      <c r="A136" s="119"/>
      <c r="B136" s="117"/>
      <c r="C136" s="120"/>
      <c r="D136" s="122"/>
      <c r="E136" s="122"/>
      <c r="F136" s="122"/>
      <c r="G136" s="122"/>
      <c r="H136" s="122"/>
      <c r="I136" s="117"/>
      <c r="J136" s="118"/>
      <c r="X136" s="1"/>
    </row>
    <row r="137" spans="1:24" ht="15" customHeight="1">
      <c r="A137" s="119"/>
      <c r="B137" s="117"/>
      <c r="C137" s="122"/>
      <c r="D137" s="122"/>
      <c r="E137" s="122"/>
      <c r="F137" s="122"/>
      <c r="G137" s="122"/>
      <c r="H137" s="122"/>
      <c r="I137" s="117"/>
      <c r="J137" s="118"/>
      <c r="X137" s="1"/>
    </row>
    <row r="138" spans="1:24" ht="15" customHeight="1">
      <c r="A138" s="119"/>
      <c r="B138" s="117"/>
      <c r="C138" s="117"/>
      <c r="D138" s="117"/>
      <c r="E138" s="117"/>
      <c r="F138" s="117"/>
      <c r="G138" s="117"/>
      <c r="H138" s="117"/>
      <c r="I138" s="117"/>
      <c r="J138" s="118"/>
      <c r="X138" s="1"/>
    </row>
    <row r="139" spans="1:24" ht="15" customHeight="1">
      <c r="A139" s="119"/>
      <c r="B139" s="117"/>
      <c r="C139" s="117"/>
      <c r="D139" s="117"/>
      <c r="E139" s="117"/>
      <c r="F139" s="117"/>
      <c r="G139" s="117"/>
      <c r="H139" s="117"/>
      <c r="I139" s="117"/>
      <c r="J139" s="118"/>
      <c r="X139" s="1"/>
    </row>
    <row r="140" spans="1:24" ht="15" customHeight="1">
      <c r="A140" s="119"/>
      <c r="B140" s="117"/>
      <c r="C140" s="117"/>
      <c r="D140" s="117"/>
      <c r="E140" s="117"/>
      <c r="F140" s="117"/>
      <c r="G140" s="117"/>
      <c r="H140" s="117"/>
      <c r="I140" s="117"/>
      <c r="J140" s="118"/>
      <c r="X140" s="1"/>
    </row>
    <row r="141" spans="1:24" ht="15" customHeight="1">
      <c r="A141" s="119"/>
      <c r="B141" s="117"/>
      <c r="C141" s="117"/>
      <c r="D141" s="117"/>
      <c r="E141" s="117"/>
      <c r="F141" s="117"/>
      <c r="G141" s="117"/>
      <c r="H141" s="117"/>
      <c r="I141" s="117"/>
      <c r="J141" s="118"/>
      <c r="X141" s="1"/>
    </row>
    <row r="142" spans="1:24" ht="15" customHeight="1">
      <c r="A142" s="119"/>
      <c r="B142" s="117"/>
      <c r="C142" s="117"/>
      <c r="D142" s="117"/>
      <c r="E142" s="117"/>
      <c r="F142" s="117"/>
      <c r="G142" s="117"/>
      <c r="H142" s="117"/>
      <c r="I142" s="117"/>
      <c r="J142" s="118"/>
      <c r="X142" s="1"/>
    </row>
    <row r="143" spans="1:24" ht="15" customHeight="1">
      <c r="A143" s="119"/>
      <c r="B143" s="117"/>
      <c r="C143" s="117"/>
      <c r="D143" s="117"/>
      <c r="E143" s="117"/>
      <c r="F143" s="117"/>
      <c r="G143" s="117"/>
      <c r="H143" s="117"/>
      <c r="I143" s="117"/>
      <c r="J143" s="118"/>
      <c r="X143" s="1"/>
    </row>
    <row r="144" spans="1:24" ht="15" customHeight="1">
      <c r="A144" s="119"/>
      <c r="B144" s="117"/>
      <c r="C144" s="117"/>
      <c r="D144" s="117"/>
      <c r="E144" s="117"/>
      <c r="F144" s="117"/>
      <c r="G144" s="117"/>
      <c r="H144" s="117"/>
      <c r="I144" s="117"/>
      <c r="J144" s="118"/>
      <c r="X144" s="1"/>
    </row>
    <row r="145" spans="1:24" ht="15" customHeight="1">
      <c r="A145" s="119"/>
      <c r="B145" s="117"/>
      <c r="C145" s="117"/>
      <c r="D145" s="117"/>
      <c r="E145" s="117"/>
      <c r="F145" s="117"/>
      <c r="G145" s="117"/>
      <c r="H145" s="117"/>
      <c r="I145" s="117"/>
      <c r="J145" s="118"/>
    </row>
    <row r="146" spans="1:24" ht="15" customHeight="1">
      <c r="A146" s="119"/>
      <c r="B146" s="117"/>
      <c r="C146" s="117"/>
      <c r="D146" s="117"/>
      <c r="E146" s="117"/>
      <c r="F146" s="117"/>
      <c r="G146" s="117"/>
      <c r="H146" s="117"/>
      <c r="I146" s="117"/>
      <c r="J146" s="118"/>
    </row>
    <row r="147" spans="1:24" ht="15" customHeight="1">
      <c r="A147" s="119"/>
      <c r="B147" s="117"/>
      <c r="C147" s="117"/>
      <c r="D147" s="117"/>
      <c r="E147" s="117"/>
      <c r="F147" s="117"/>
      <c r="G147" s="117"/>
      <c r="H147" s="117"/>
      <c r="I147" s="117"/>
      <c r="J147" s="118"/>
      <c r="Q147" s="37"/>
      <c r="R147" s="37"/>
      <c r="S147" s="37"/>
      <c r="T147" s="37"/>
      <c r="U147" s="37"/>
      <c r="V147" s="37"/>
    </row>
    <row r="148" spans="1:24" ht="15" customHeight="1">
      <c r="A148" s="119"/>
      <c r="B148" s="117"/>
      <c r="C148" s="117"/>
      <c r="D148" s="117"/>
      <c r="E148" s="117"/>
      <c r="F148" s="117"/>
      <c r="G148" s="117"/>
      <c r="H148" s="117"/>
      <c r="I148" s="117"/>
      <c r="J148" s="118"/>
      <c r="Q148" s="37"/>
      <c r="R148" s="37"/>
      <c r="S148" s="37"/>
      <c r="T148" s="37"/>
      <c r="U148" s="37"/>
      <c r="V148" s="37"/>
    </row>
    <row r="149" spans="1:24" ht="15" customHeight="1">
      <c r="A149" s="119"/>
      <c r="B149" s="117"/>
      <c r="C149" s="117"/>
      <c r="D149" s="117"/>
      <c r="E149" s="117"/>
      <c r="F149" s="117"/>
      <c r="G149" s="117"/>
      <c r="H149" s="117"/>
      <c r="I149" s="117"/>
      <c r="J149" s="118"/>
    </row>
    <row r="150" spans="1:24" ht="15" customHeight="1">
      <c r="A150" s="119"/>
      <c r="B150" s="117"/>
      <c r="C150" s="117"/>
      <c r="D150" s="117"/>
      <c r="E150" s="117"/>
      <c r="F150" s="117"/>
      <c r="G150" s="117"/>
      <c r="H150" s="117"/>
      <c r="I150" s="117"/>
      <c r="J150" s="118"/>
    </row>
    <row r="151" spans="1:24" ht="15" customHeight="1">
      <c r="A151" s="119"/>
      <c r="B151" s="117"/>
      <c r="C151" s="117"/>
      <c r="D151" s="117"/>
      <c r="E151" s="117"/>
      <c r="F151" s="117"/>
      <c r="G151" s="117"/>
      <c r="H151" s="117"/>
      <c r="I151" s="117"/>
      <c r="J151" s="118"/>
    </row>
    <row r="152" spans="1:24" ht="15" customHeight="1">
      <c r="A152" s="119"/>
      <c r="B152" s="117"/>
      <c r="C152" s="117"/>
      <c r="D152" s="117"/>
      <c r="E152" s="117"/>
      <c r="F152" s="117"/>
      <c r="G152" s="117"/>
      <c r="H152" s="117"/>
      <c r="I152" s="117"/>
      <c r="J152" s="118"/>
    </row>
    <row r="153" spans="1:24" ht="15" customHeight="1" thickBot="1">
      <c r="A153" s="124"/>
      <c r="B153" s="125"/>
      <c r="C153" s="125"/>
      <c r="D153" s="125"/>
      <c r="E153" s="125"/>
      <c r="F153" s="125"/>
      <c r="G153" s="125"/>
      <c r="H153" s="125"/>
      <c r="I153" s="125"/>
      <c r="J153" s="126"/>
    </row>
    <row r="154" spans="1:24" ht="6" customHeight="1"/>
    <row r="155" spans="1:24" s="37" customFormat="1" ht="15" customHeight="1" thickBot="1">
      <c r="A155" s="1"/>
      <c r="B155" s="1"/>
      <c r="C155" s="1"/>
      <c r="D155" s="1"/>
      <c r="E155" s="1"/>
      <c r="F155" s="1"/>
      <c r="G155" s="1"/>
      <c r="H155" s="1"/>
      <c r="I155" s="1"/>
      <c r="J155" s="1"/>
      <c r="L155" s="1"/>
      <c r="M155" s="1"/>
      <c r="N155" s="1"/>
      <c r="O155" s="1"/>
      <c r="P155" s="1"/>
      <c r="Q155" s="1"/>
      <c r="R155" s="1"/>
      <c r="S155" s="1"/>
      <c r="T155" s="1"/>
      <c r="U155" s="1"/>
      <c r="V155" s="1"/>
      <c r="X155" s="109"/>
    </row>
    <row r="156" spans="1:24" s="37" customFormat="1" ht="15" customHeight="1" thickBot="1">
      <c r="A156" s="415" t="str">
        <f>+A106</f>
        <v>業務用厨房熱機器等性能測定結果　【電気機器】</v>
      </c>
      <c r="B156" s="416"/>
      <c r="C156" s="416"/>
      <c r="D156" s="416"/>
      <c r="E156" s="416"/>
      <c r="F156" s="416"/>
      <c r="G156" s="416"/>
      <c r="H156" s="416"/>
      <c r="I156" s="416"/>
      <c r="J156" s="417"/>
      <c r="L156" s="1"/>
      <c r="M156" s="1"/>
      <c r="N156" s="1"/>
      <c r="O156" s="1"/>
      <c r="P156" s="1"/>
      <c r="Q156" s="1"/>
      <c r="R156" s="1"/>
      <c r="S156" s="1"/>
      <c r="T156" s="1"/>
      <c r="U156" s="1"/>
      <c r="V156" s="1"/>
      <c r="X156" s="109"/>
    </row>
    <row r="157" spans="1:24" s="37" customFormat="1" ht="33.6" customHeight="1" thickTop="1">
      <c r="A157" s="38" t="s">
        <v>179</v>
      </c>
      <c r="B157" s="418" t="str">
        <f>+B3</f>
        <v>コンベクションオーブン</v>
      </c>
      <c r="C157" s="419"/>
      <c r="D157" s="419"/>
      <c r="E157" s="419"/>
      <c r="F157" s="419"/>
      <c r="G157" s="419"/>
      <c r="H157" s="420" t="str">
        <f>+H3</f>
        <v>　（　７．均一性　）</v>
      </c>
      <c r="I157" s="420"/>
      <c r="J157" s="421"/>
      <c r="L157" s="1"/>
      <c r="M157" s="1"/>
      <c r="N157" s="1"/>
      <c r="O157" s="1"/>
      <c r="P157" s="1"/>
      <c r="Q157" s="1"/>
      <c r="R157" s="1"/>
      <c r="S157" s="1"/>
      <c r="T157" s="1"/>
      <c r="U157" s="1"/>
      <c r="V157" s="1"/>
      <c r="X157" s="109"/>
    </row>
    <row r="158" spans="1:24" ht="19.149999999999999" customHeight="1" thickBot="1">
      <c r="A158" s="6" t="s">
        <v>2</v>
      </c>
      <c r="B158" s="389" t="str">
        <f>IF(表紙!$B$6=0,"",表紙!$B$6)</f>
        <v/>
      </c>
      <c r="C158" s="389"/>
      <c r="D158" s="390"/>
      <c r="E158" s="391"/>
      <c r="F158" s="226" t="s">
        <v>3</v>
      </c>
      <c r="G158" s="392" t="str">
        <f>IF(表紙!$G$5=0,"",表紙!$G$5)</f>
        <v/>
      </c>
      <c r="H158" s="393"/>
      <c r="I158" s="393"/>
      <c r="J158" s="394"/>
    </row>
    <row r="159" spans="1:24" ht="19.5" customHeight="1">
      <c r="A159" s="121" t="s">
        <v>85</v>
      </c>
      <c r="B159" s="5"/>
      <c r="C159" s="5"/>
      <c r="D159" s="117"/>
      <c r="E159" s="117"/>
      <c r="F159" s="120"/>
      <c r="G159" s="120"/>
      <c r="H159" s="120"/>
      <c r="I159" s="117"/>
      <c r="J159" s="118"/>
    </row>
    <row r="160" spans="1:24">
      <c r="A160" s="119"/>
      <c r="B160" s="117"/>
      <c r="C160" s="117"/>
      <c r="D160" s="117"/>
      <c r="E160" s="117"/>
      <c r="F160" s="120"/>
      <c r="G160" s="120"/>
      <c r="H160" s="120"/>
      <c r="I160" s="117"/>
      <c r="J160" s="118"/>
    </row>
    <row r="161" spans="1:10">
      <c r="A161" s="119"/>
      <c r="B161" s="117"/>
      <c r="C161" s="117"/>
      <c r="D161" s="120"/>
      <c r="E161" s="120"/>
      <c r="F161" s="120"/>
      <c r="G161" s="120"/>
      <c r="H161" s="120"/>
      <c r="I161" s="117"/>
      <c r="J161" s="118"/>
    </row>
    <row r="162" spans="1:10">
      <c r="A162" s="119"/>
      <c r="B162" s="117"/>
      <c r="C162" s="117"/>
      <c r="D162" s="120"/>
      <c r="E162" s="120"/>
      <c r="F162" s="120"/>
      <c r="G162" s="120"/>
      <c r="H162" s="120"/>
      <c r="I162" s="117"/>
      <c r="J162" s="118"/>
    </row>
    <row r="163" spans="1:10">
      <c r="A163" s="119"/>
      <c r="B163" s="117"/>
      <c r="C163" s="117"/>
      <c r="D163" s="120"/>
      <c r="E163" s="120"/>
      <c r="F163" s="120"/>
      <c r="G163" s="120"/>
      <c r="H163" s="120"/>
      <c r="I163" s="117"/>
      <c r="J163" s="118"/>
    </row>
    <row r="164" spans="1:10">
      <c r="A164" s="119"/>
      <c r="B164" s="117"/>
      <c r="C164" s="117"/>
      <c r="D164" s="120"/>
      <c r="E164" s="120"/>
      <c r="F164" s="120"/>
      <c r="G164" s="120"/>
      <c r="H164" s="120"/>
      <c r="I164" s="117"/>
      <c r="J164" s="118"/>
    </row>
    <row r="165" spans="1:10">
      <c r="A165" s="119"/>
      <c r="B165" s="117"/>
      <c r="C165" s="117"/>
      <c r="D165" s="120"/>
      <c r="E165" s="120"/>
      <c r="F165" s="120"/>
      <c r="G165" s="120"/>
      <c r="H165" s="120"/>
      <c r="I165" s="117"/>
      <c r="J165" s="118"/>
    </row>
    <row r="166" spans="1:10">
      <c r="A166" s="119"/>
      <c r="B166" s="117"/>
      <c r="C166" s="117"/>
      <c r="D166" s="120"/>
      <c r="E166" s="117"/>
      <c r="F166" s="117"/>
      <c r="G166" s="120"/>
      <c r="H166" s="120"/>
      <c r="I166" s="117"/>
      <c r="J166" s="118"/>
    </row>
    <row r="167" spans="1:10">
      <c r="A167" s="119"/>
      <c r="B167" s="117"/>
      <c r="C167" s="117"/>
      <c r="D167" s="120"/>
      <c r="E167" s="117"/>
      <c r="F167" s="117"/>
      <c r="G167" s="120"/>
      <c r="H167" s="120"/>
      <c r="I167" s="117"/>
      <c r="J167" s="118"/>
    </row>
    <row r="168" spans="1:10">
      <c r="A168" s="119"/>
      <c r="B168" s="117"/>
      <c r="C168" s="117"/>
      <c r="D168" s="117"/>
      <c r="E168" s="117"/>
      <c r="F168" s="117"/>
      <c r="G168" s="120"/>
      <c r="H168" s="120"/>
      <c r="I168" s="117"/>
      <c r="J168" s="118"/>
    </row>
    <row r="169" spans="1:10">
      <c r="A169" s="119"/>
      <c r="B169" s="117"/>
      <c r="C169" s="117"/>
      <c r="D169" s="117"/>
      <c r="E169" s="117"/>
      <c r="F169" s="117"/>
      <c r="G169" s="120"/>
      <c r="H169" s="120"/>
      <c r="I169" s="117"/>
      <c r="J169" s="118"/>
    </row>
    <row r="170" spans="1:10">
      <c r="A170" s="119"/>
      <c r="B170" s="117"/>
      <c r="C170" s="117"/>
      <c r="D170" s="117"/>
      <c r="E170" s="117"/>
      <c r="F170" s="117"/>
      <c r="G170" s="120"/>
      <c r="H170" s="120"/>
      <c r="I170" s="117"/>
      <c r="J170" s="118"/>
    </row>
    <row r="171" spans="1:10">
      <c r="A171" s="119"/>
      <c r="B171" s="117"/>
      <c r="C171" s="117"/>
      <c r="D171" s="117"/>
      <c r="E171" s="117"/>
      <c r="F171" s="117"/>
      <c r="G171" s="117"/>
      <c r="H171" s="117"/>
      <c r="I171" s="117"/>
      <c r="J171" s="118"/>
    </row>
    <row r="172" spans="1:10">
      <c r="A172" s="119"/>
      <c r="B172" s="117"/>
      <c r="C172" s="117"/>
      <c r="D172" s="117"/>
      <c r="E172" s="117"/>
      <c r="F172" s="117"/>
      <c r="G172" s="120"/>
      <c r="H172" s="120"/>
      <c r="I172" s="117"/>
      <c r="J172" s="118"/>
    </row>
    <row r="173" spans="1:10">
      <c r="A173" s="119"/>
      <c r="B173" s="117"/>
      <c r="C173" s="117"/>
      <c r="D173" s="117"/>
      <c r="E173" s="117"/>
      <c r="F173" s="117"/>
      <c r="G173" s="120"/>
      <c r="H173" s="120"/>
      <c r="I173" s="117"/>
      <c r="J173" s="118"/>
    </row>
    <row r="174" spans="1:10">
      <c r="A174" s="119"/>
      <c r="B174" s="117"/>
      <c r="C174" s="117"/>
      <c r="D174" s="117"/>
      <c r="E174" s="117"/>
      <c r="F174" s="117"/>
      <c r="G174" s="120"/>
      <c r="H174" s="120"/>
      <c r="I174" s="117"/>
      <c r="J174" s="118"/>
    </row>
    <row r="175" spans="1:10">
      <c r="A175" s="119"/>
      <c r="B175" s="117"/>
      <c r="C175" s="117"/>
      <c r="D175" s="117"/>
      <c r="E175" s="117"/>
      <c r="F175" s="117"/>
      <c r="G175" s="120"/>
      <c r="H175" s="120"/>
      <c r="I175" s="117"/>
      <c r="J175" s="118"/>
    </row>
    <row r="176" spans="1:10">
      <c r="A176" s="119"/>
      <c r="B176" s="117"/>
      <c r="C176" s="117"/>
      <c r="D176" s="117"/>
      <c r="E176" s="117"/>
      <c r="F176" s="120"/>
      <c r="G176" s="120"/>
      <c r="H176" s="120"/>
      <c r="I176" s="117"/>
      <c r="J176" s="118"/>
    </row>
    <row r="177" spans="1:10">
      <c r="A177" s="119"/>
      <c r="B177" s="117"/>
      <c r="C177" s="117"/>
      <c r="D177" s="117"/>
      <c r="E177" s="117"/>
      <c r="F177" s="120"/>
      <c r="G177" s="120"/>
      <c r="H177" s="120"/>
      <c r="I177" s="117"/>
      <c r="J177" s="118"/>
    </row>
    <row r="178" spans="1:10">
      <c r="A178" s="119"/>
      <c r="B178" s="117"/>
      <c r="C178" s="117"/>
      <c r="D178" s="117"/>
      <c r="E178" s="117"/>
      <c r="F178" s="117"/>
      <c r="G178" s="120"/>
      <c r="H178" s="120"/>
      <c r="I178" s="117"/>
      <c r="J178" s="118"/>
    </row>
    <row r="179" spans="1:10">
      <c r="A179" s="119"/>
      <c r="B179" s="117"/>
      <c r="C179" s="117"/>
      <c r="D179" s="117"/>
      <c r="E179" s="117"/>
      <c r="F179" s="117"/>
      <c r="G179" s="120"/>
      <c r="H179" s="120"/>
      <c r="I179" s="117"/>
      <c r="J179" s="118"/>
    </row>
    <row r="180" spans="1:10">
      <c r="A180" s="119"/>
      <c r="B180" s="117"/>
      <c r="C180" s="117"/>
      <c r="D180" s="117"/>
      <c r="E180" s="117"/>
      <c r="F180" s="117"/>
      <c r="G180" s="120"/>
      <c r="H180" s="120"/>
      <c r="I180" s="117"/>
      <c r="J180" s="118"/>
    </row>
    <row r="181" spans="1:10">
      <c r="A181" s="119"/>
      <c r="B181" s="117"/>
      <c r="C181" s="117"/>
      <c r="D181" s="117"/>
      <c r="E181" s="117"/>
      <c r="F181" s="117"/>
      <c r="G181" s="120"/>
      <c r="H181" s="120"/>
      <c r="I181" s="117"/>
      <c r="J181" s="118"/>
    </row>
    <row r="182" spans="1:10">
      <c r="A182" s="119"/>
      <c r="B182" s="117"/>
      <c r="C182" s="117"/>
      <c r="D182" s="117"/>
      <c r="E182" s="117"/>
      <c r="F182" s="117"/>
      <c r="G182" s="120"/>
      <c r="H182" s="120"/>
      <c r="I182" s="117"/>
      <c r="J182" s="118"/>
    </row>
    <row r="183" spans="1:10">
      <c r="A183" s="119"/>
      <c r="B183" s="117"/>
      <c r="C183" s="117"/>
      <c r="D183" s="117"/>
      <c r="E183" s="117"/>
      <c r="F183" s="117"/>
      <c r="G183" s="117"/>
      <c r="H183" s="117"/>
      <c r="I183" s="117"/>
      <c r="J183" s="118"/>
    </row>
    <row r="184" spans="1:10">
      <c r="A184" s="119"/>
      <c r="B184" s="117"/>
      <c r="C184" s="117"/>
      <c r="D184" s="117"/>
      <c r="E184" s="117"/>
      <c r="F184" s="117"/>
      <c r="G184" s="117"/>
      <c r="H184" s="117"/>
      <c r="I184" s="117"/>
      <c r="J184" s="118"/>
    </row>
    <row r="185" spans="1:10">
      <c r="A185" s="119"/>
      <c r="B185" s="117"/>
      <c r="C185" s="117"/>
      <c r="D185" s="117"/>
      <c r="E185" s="117"/>
      <c r="F185" s="117"/>
      <c r="G185" s="117"/>
      <c r="H185" s="117"/>
      <c r="I185" s="117"/>
      <c r="J185" s="118"/>
    </row>
    <row r="186" spans="1:10">
      <c r="A186" s="119"/>
      <c r="B186" s="117"/>
      <c r="C186" s="120"/>
      <c r="D186" s="122"/>
      <c r="E186" s="122"/>
      <c r="F186" s="122"/>
      <c r="G186" s="122"/>
      <c r="H186" s="122"/>
      <c r="I186" s="117"/>
      <c r="J186" s="118"/>
    </row>
    <row r="187" spans="1:10">
      <c r="A187" s="119"/>
      <c r="B187" s="117"/>
      <c r="C187" s="122"/>
      <c r="D187" s="122"/>
      <c r="E187" s="122"/>
      <c r="F187" s="122"/>
      <c r="G187" s="122"/>
      <c r="H187" s="122"/>
      <c r="I187" s="117"/>
      <c r="J187" s="118"/>
    </row>
    <row r="188" spans="1:10">
      <c r="A188" s="119"/>
      <c r="B188" s="117"/>
      <c r="C188" s="117"/>
      <c r="D188" s="117"/>
      <c r="E188" s="117"/>
      <c r="F188" s="117"/>
      <c r="G188" s="117"/>
      <c r="H188" s="117"/>
      <c r="I188" s="117"/>
      <c r="J188" s="118"/>
    </row>
    <row r="189" spans="1:10">
      <c r="A189" s="119"/>
      <c r="B189" s="117"/>
      <c r="C189" s="117"/>
      <c r="D189" s="117"/>
      <c r="E189" s="117"/>
      <c r="F189" s="117"/>
      <c r="G189" s="117"/>
      <c r="H189" s="117"/>
      <c r="I189" s="117"/>
      <c r="J189" s="118"/>
    </row>
    <row r="190" spans="1:10">
      <c r="A190" s="119"/>
      <c r="B190" s="117"/>
      <c r="C190" s="117"/>
      <c r="D190" s="117"/>
      <c r="E190" s="117"/>
      <c r="F190" s="117"/>
      <c r="G190" s="117"/>
      <c r="H190" s="117"/>
      <c r="I190" s="117"/>
      <c r="J190" s="118"/>
    </row>
    <row r="191" spans="1:10">
      <c r="A191" s="119"/>
      <c r="B191" s="117"/>
      <c r="C191" s="117"/>
      <c r="D191" s="117"/>
      <c r="E191" s="117"/>
      <c r="F191" s="117"/>
      <c r="G191" s="117"/>
      <c r="H191" s="117"/>
      <c r="I191" s="117"/>
      <c r="J191" s="118"/>
    </row>
    <row r="192" spans="1:10">
      <c r="A192" s="119"/>
      <c r="B192" s="117"/>
      <c r="C192" s="117"/>
      <c r="D192" s="117"/>
      <c r="E192" s="117"/>
      <c r="F192" s="117"/>
      <c r="G192" s="117"/>
      <c r="H192" s="117"/>
      <c r="I192" s="117"/>
      <c r="J192" s="118"/>
    </row>
    <row r="193" spans="1:10">
      <c r="A193" s="119"/>
      <c r="B193" s="117"/>
      <c r="C193" s="117"/>
      <c r="D193" s="117"/>
      <c r="E193" s="117"/>
      <c r="F193" s="117"/>
      <c r="G193" s="117"/>
      <c r="H193" s="117"/>
      <c r="I193" s="117"/>
      <c r="J193" s="118"/>
    </row>
    <row r="194" spans="1:10">
      <c r="A194" s="119"/>
      <c r="B194" s="117"/>
      <c r="C194" s="117"/>
      <c r="D194" s="117"/>
      <c r="E194" s="117"/>
      <c r="F194" s="117"/>
      <c r="G194" s="117"/>
      <c r="H194" s="117"/>
      <c r="I194" s="117"/>
      <c r="J194" s="118"/>
    </row>
    <row r="195" spans="1:10">
      <c r="A195" s="119"/>
      <c r="B195" s="117"/>
      <c r="C195" s="117"/>
      <c r="D195" s="117"/>
      <c r="E195" s="117"/>
      <c r="F195" s="117"/>
      <c r="G195" s="117"/>
      <c r="H195" s="117"/>
      <c r="I195" s="117"/>
      <c r="J195" s="118"/>
    </row>
    <row r="196" spans="1:10">
      <c r="A196" s="119"/>
      <c r="B196" s="117"/>
      <c r="C196" s="117"/>
      <c r="D196" s="117"/>
      <c r="E196" s="117"/>
      <c r="F196" s="117"/>
      <c r="G196" s="117"/>
      <c r="H196" s="117"/>
      <c r="I196" s="117"/>
      <c r="J196" s="118"/>
    </row>
    <row r="197" spans="1:10">
      <c r="A197" s="119"/>
      <c r="B197" s="117"/>
      <c r="C197" s="117"/>
      <c r="D197" s="117"/>
      <c r="E197" s="117"/>
      <c r="F197" s="117"/>
      <c r="G197" s="117"/>
      <c r="H197" s="117"/>
      <c r="I197" s="117"/>
      <c r="J197" s="118"/>
    </row>
    <row r="198" spans="1:10">
      <c r="A198" s="119"/>
      <c r="B198" s="117"/>
      <c r="C198" s="117"/>
      <c r="D198" s="117"/>
      <c r="E198" s="117"/>
      <c r="F198" s="117"/>
      <c r="G198" s="117"/>
      <c r="H198" s="117"/>
      <c r="I198" s="117"/>
      <c r="J198" s="118"/>
    </row>
    <row r="199" spans="1:10">
      <c r="A199" s="119"/>
      <c r="B199" s="117"/>
      <c r="C199" s="117"/>
      <c r="D199" s="117"/>
      <c r="E199" s="117"/>
      <c r="F199" s="117"/>
      <c r="G199" s="117"/>
      <c r="H199" s="117"/>
      <c r="I199" s="117"/>
      <c r="J199" s="118"/>
    </row>
    <row r="200" spans="1:10">
      <c r="A200" s="119"/>
      <c r="B200" s="117"/>
      <c r="C200" s="117"/>
      <c r="D200" s="117"/>
      <c r="E200" s="117"/>
      <c r="F200" s="117"/>
      <c r="G200" s="117"/>
      <c r="H200" s="117"/>
      <c r="I200" s="117"/>
      <c r="J200" s="118"/>
    </row>
    <row r="201" spans="1:10">
      <c r="A201" s="119"/>
      <c r="B201" s="117"/>
      <c r="C201" s="117"/>
      <c r="D201" s="117"/>
      <c r="E201" s="117"/>
      <c r="F201" s="117"/>
      <c r="G201" s="117"/>
      <c r="H201" s="117"/>
      <c r="I201" s="117"/>
      <c r="J201" s="118"/>
    </row>
    <row r="202" spans="1:10">
      <c r="A202" s="119"/>
      <c r="B202" s="117"/>
      <c r="C202" s="117"/>
      <c r="D202" s="117"/>
      <c r="E202" s="117"/>
      <c r="F202" s="117"/>
      <c r="G202" s="117"/>
      <c r="H202" s="117"/>
      <c r="I202" s="117"/>
      <c r="J202" s="118"/>
    </row>
    <row r="203" spans="1:10">
      <c r="A203" s="119"/>
      <c r="B203" s="117"/>
      <c r="C203" s="117"/>
      <c r="D203" s="117"/>
      <c r="E203" s="117"/>
      <c r="F203" s="117"/>
      <c r="G203" s="117"/>
      <c r="H203" s="117"/>
      <c r="I203" s="117"/>
      <c r="J203" s="118"/>
    </row>
    <row r="204" spans="1:10">
      <c r="A204" s="119"/>
      <c r="B204" s="117"/>
      <c r="C204" s="117"/>
      <c r="D204" s="117"/>
      <c r="E204" s="117"/>
      <c r="F204" s="117"/>
      <c r="G204" s="117"/>
      <c r="H204" s="117"/>
      <c r="I204" s="117"/>
      <c r="J204" s="118"/>
    </row>
    <row r="205" spans="1:10">
      <c r="A205" s="119"/>
      <c r="B205" s="117"/>
      <c r="C205" s="117"/>
      <c r="D205" s="117"/>
      <c r="E205" s="117"/>
      <c r="F205" s="117"/>
      <c r="G205" s="117"/>
      <c r="H205" s="117"/>
      <c r="I205" s="117"/>
      <c r="J205" s="118"/>
    </row>
    <row r="206" spans="1:10">
      <c r="A206" s="119"/>
      <c r="B206" s="117"/>
      <c r="C206" s="117"/>
      <c r="D206" s="117"/>
      <c r="E206" s="117"/>
      <c r="F206" s="117"/>
      <c r="G206" s="117"/>
      <c r="H206" s="117"/>
      <c r="I206" s="117"/>
      <c r="J206" s="118"/>
    </row>
    <row r="207" spans="1:10">
      <c r="A207" s="119"/>
      <c r="B207" s="117"/>
      <c r="C207" s="117"/>
      <c r="D207" s="117"/>
      <c r="E207" s="117"/>
      <c r="F207" s="117"/>
      <c r="G207" s="117"/>
      <c r="H207" s="117"/>
      <c r="I207" s="117"/>
      <c r="J207" s="118"/>
    </row>
    <row r="208" spans="1:10">
      <c r="A208" s="123"/>
      <c r="B208" s="117"/>
      <c r="C208" s="117"/>
      <c r="D208" s="117"/>
      <c r="E208" s="117"/>
      <c r="F208" s="117"/>
      <c r="G208" s="117"/>
      <c r="H208" s="117"/>
      <c r="I208" s="117"/>
      <c r="J208" s="118"/>
    </row>
    <row r="209" spans="1:10" ht="14.25" thickBot="1">
      <c r="A209" s="124"/>
      <c r="B209" s="125"/>
      <c r="C209" s="125"/>
      <c r="D209" s="125"/>
      <c r="E209" s="125"/>
      <c r="F209" s="125"/>
      <c r="G209" s="125"/>
      <c r="H209" s="125"/>
      <c r="I209" s="125"/>
      <c r="J209" s="126"/>
    </row>
    <row r="210" spans="1:10" ht="6" customHeight="1"/>
  </sheetData>
  <sheetProtection password="89E8" sheet="1" objects="1" scenarios="1" selectLockedCells="1"/>
  <mergeCells count="48">
    <mergeCell ref="T6:V6"/>
    <mergeCell ref="N6:P6"/>
    <mergeCell ref="S6:S7"/>
    <mergeCell ref="R6:R7"/>
    <mergeCell ref="R57:R58"/>
    <mergeCell ref="T57:V57"/>
    <mergeCell ref="N57:P57"/>
    <mergeCell ref="S57:S58"/>
    <mergeCell ref="L57:L58"/>
    <mergeCell ref="B4:E4"/>
    <mergeCell ref="D97:E97"/>
    <mergeCell ref="M57:M58"/>
    <mergeCell ref="G4:J4"/>
    <mergeCell ref="F46:G46"/>
    <mergeCell ref="B55:G55"/>
    <mergeCell ref="H55:J55"/>
    <mergeCell ref="A54:J54"/>
    <mergeCell ref="L6:L7"/>
    <mergeCell ref="M6:M7"/>
    <mergeCell ref="B56:E56"/>
    <mergeCell ref="G56:J56"/>
    <mergeCell ref="F96:G96"/>
    <mergeCell ref="B7:I16"/>
    <mergeCell ref="A2:J2"/>
    <mergeCell ref="B108:E108"/>
    <mergeCell ref="G108:J108"/>
    <mergeCell ref="B3:G3"/>
    <mergeCell ref="H3:J3"/>
    <mergeCell ref="B107:G107"/>
    <mergeCell ref="C99:C100"/>
    <mergeCell ref="H107:J107"/>
    <mergeCell ref="H98:I98"/>
    <mergeCell ref="F98:G98"/>
    <mergeCell ref="H96:I96"/>
    <mergeCell ref="D96:E96"/>
    <mergeCell ref="C5:D5"/>
    <mergeCell ref="H46:I46"/>
    <mergeCell ref="A5:B5"/>
    <mergeCell ref="B158:E158"/>
    <mergeCell ref="G158:J158"/>
    <mergeCell ref="H97:I97"/>
    <mergeCell ref="D98:E98"/>
    <mergeCell ref="D99:I100"/>
    <mergeCell ref="B157:G157"/>
    <mergeCell ref="H157:J157"/>
    <mergeCell ref="A156:J156"/>
    <mergeCell ref="A106:J106"/>
    <mergeCell ref="F97:G97"/>
  </mergeCells>
  <phoneticPr fontId="3"/>
  <dataValidations count="2">
    <dataValidation type="list" allowBlank="1" showInputMessage="1" showErrorMessage="1" error="0～10の範囲で0.5刻みの数値を記入(記入しない場合は「－」を選択して下さい。)" sqref="W60:W94 W96:W105 W31:W51">
      <formula1>$Y$6:$Y$23</formula1>
    </dataValidation>
    <dataValidation type="list" allowBlank="1" showInputMessage="1" showErrorMessage="1" error="0～10の範囲で0.5刻みの数値を記入(記入しない場合は「－」を選択して下さい。)" sqref="T8:V47 T59:V98 N59:P98 N8:P47">
      <formula1>$Y$6:$Y$28</formula1>
    </dataValidation>
  </dataValidations>
  <pageMargins left="0.78740157480314965" right="0.51181102362204722" top="0.78740157480314965" bottom="0.39370078740157483" header="0.19685039370078741" footer="0.19685039370078741"/>
  <pageSetup paperSize="9" orientation="portrait" r:id="rId1"/>
  <rowBreaks count="4" manualBreakCount="4">
    <brk id="52" max="16383" man="1"/>
    <brk id="104" max="16383" man="1"/>
    <brk id="154" max="16383" man="1"/>
    <brk id="21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1.定格消費電力</vt:lpstr>
      <vt:lpstr>3.立上り性能</vt:lpstr>
      <vt:lpstr>4.調理能力</vt:lpstr>
      <vt:lpstr>5.消費電力量</vt:lpstr>
      <vt:lpstr>7.均一性</vt:lpstr>
      <vt:lpstr>'1.定格消費電力'!Print_Area</vt:lpstr>
      <vt:lpstr>'3.立上り性能'!Print_Area</vt:lpstr>
      <vt:lpstr>'4.調理能力'!Print_Area</vt:lpstr>
      <vt:lpstr>'5.消費電力量'!Print_Area</vt:lpstr>
      <vt:lpstr>'7.均一性'!Print_Area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2016-02-10T13:04:03Z</dcterms:created>
  <dcterms:modified xsi:type="dcterms:W3CDTF">2017-02-28T03:30:26Z</dcterms:modified>
</cp:coreProperties>
</file>