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15" yWindow="3090" windowWidth="21450" windowHeight="8355" tabRatio="754"/>
  </bookViews>
  <sheets>
    <sheet name="表紙" sheetId="10" r:id="rId1"/>
    <sheet name="1.定格消費電力" sheetId="13" r:id="rId2"/>
    <sheet name="3.立上り性能" sheetId="4" r:id="rId3"/>
    <sheet name="4.処理能力" sheetId="11" r:id="rId4"/>
    <sheet name="5.消費電力量" sheetId="6" r:id="rId5"/>
  </sheets>
  <definedNames>
    <definedName name="_xlnm.Print_Area" localSheetId="1">'1.定格消費電力'!$A$2:$J$55</definedName>
    <definedName name="_xlnm.Print_Area" localSheetId="2">'3.立上り性能'!$A$2:$J$51</definedName>
    <definedName name="_xlnm.Print_Area" localSheetId="3">'4.処理能力'!$A$2:$J$50,'4.処理能力'!$A$53:$J$106</definedName>
    <definedName name="_xlnm.Print_Area" localSheetId="4">'5.消費電力量'!$A$2:$J$49</definedName>
    <definedName name="_xlnm.Print_Area" localSheetId="0">表紙!$A$1:$J$52</definedName>
  </definedNames>
  <calcPr calcId="145621"/>
</workbook>
</file>

<file path=xl/calcChain.xml><?xml version="1.0" encoding="utf-8"?>
<calcChain xmlns="http://schemas.openxmlformats.org/spreadsheetml/2006/main">
  <c r="A2" i="6" l="1"/>
  <c r="A2" i="11"/>
  <c r="A53" i="11" s="1"/>
  <c r="A2" i="4"/>
  <c r="A2" i="13"/>
  <c r="G14" i="10" l="1"/>
  <c r="M30" i="10"/>
  <c r="I30" i="10"/>
  <c r="J15" i="10"/>
  <c r="I15" i="10"/>
  <c r="G4" i="13"/>
  <c r="B4" i="13"/>
  <c r="B3" i="13"/>
  <c r="G24" i="13"/>
  <c r="B54" i="11"/>
  <c r="G11" i="6"/>
  <c r="G13" i="6" s="1"/>
  <c r="F11" i="6"/>
  <c r="F13" i="6" s="1"/>
  <c r="G15" i="6" s="1"/>
  <c r="G41" i="11"/>
  <c r="G22" i="10" s="1"/>
  <c r="G19" i="4"/>
  <c r="H19" i="4"/>
  <c r="H21" i="4"/>
  <c r="H23" i="4"/>
  <c r="G31" i="11"/>
  <c r="G20" i="10"/>
  <c r="G55" i="11"/>
  <c r="B55" i="11"/>
  <c r="B4" i="6"/>
  <c r="G4" i="6"/>
  <c r="B4" i="11"/>
  <c r="G4" i="11"/>
  <c r="B4" i="4"/>
  <c r="G4" i="4"/>
  <c r="G18" i="10"/>
  <c r="G17" i="6" l="1"/>
  <c r="G26" i="10"/>
  <c r="G26" i="6"/>
  <c r="G29" i="6" s="1"/>
  <c r="G30" i="10" s="1"/>
  <c r="G43" i="11"/>
</calcChain>
</file>

<file path=xl/sharedStrings.xml><?xml version="1.0" encoding="utf-8"?>
<sst xmlns="http://schemas.openxmlformats.org/spreadsheetml/2006/main" count="199" uniqueCount="132">
  <si>
    <t>測定写真</t>
    <rPh sb="0" eb="2">
      <t>ソクテイ</t>
    </rPh>
    <rPh sb="2" eb="4">
      <t>シャシン</t>
    </rPh>
    <phoneticPr fontId="3"/>
  </si>
  <si>
    <t>型　　式</t>
    <rPh sb="0" eb="1">
      <t>カタ</t>
    </rPh>
    <rPh sb="3" eb="4">
      <t>シキ</t>
    </rPh>
    <phoneticPr fontId="3"/>
  </si>
  <si>
    <t>製造者名</t>
    <rPh sb="0" eb="2">
      <t>セイゾウ</t>
    </rPh>
    <rPh sb="2" eb="3">
      <t>シャ</t>
    </rPh>
    <rPh sb="3" eb="4">
      <t>メイ</t>
    </rPh>
    <phoneticPr fontId="3"/>
  </si>
  <si>
    <t>（℃）</t>
  </si>
  <si>
    <t>立上りグラフ</t>
    <rPh sb="0" eb="2">
      <t>タチアガ</t>
    </rPh>
    <phoneticPr fontId="3"/>
  </si>
  <si>
    <t>（小数点以下３位）</t>
    <rPh sb="1" eb="4">
      <t>ショウスウテン</t>
    </rPh>
    <rPh sb="4" eb="6">
      <t>イカ</t>
    </rPh>
    <rPh sb="7" eb="8">
      <t>イ</t>
    </rPh>
    <phoneticPr fontId="3"/>
  </si>
  <si>
    <t xml:space="preserve"> (kWh/日）</t>
  </si>
  <si>
    <t>（小数点以下１位）</t>
    <rPh sb="1" eb="4">
      <t>ショウスウテン</t>
    </rPh>
    <rPh sb="4" eb="6">
      <t>イカ</t>
    </rPh>
    <rPh sb="7" eb="8">
      <t>イ</t>
    </rPh>
    <phoneticPr fontId="3"/>
  </si>
  <si>
    <t>試験場所</t>
    <rPh sb="0" eb="2">
      <t>シケン</t>
    </rPh>
    <rPh sb="2" eb="4">
      <t>バショ</t>
    </rPh>
    <phoneticPr fontId="3"/>
  </si>
  <si>
    <t>（min）</t>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</si>
  <si>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</si>
  <si>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</si>
  <si>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</si>
  <si>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定格消費電力</t>
    <rPh sb="0" eb="2">
      <t>テイカク</t>
    </rPh>
    <rPh sb="2" eb="4">
      <t>ショウヒ</t>
    </rPh>
    <rPh sb="4" eb="6">
      <t>デンリョク</t>
    </rPh>
    <phoneticPr fontId="3"/>
  </si>
  <si>
    <t>1回目</t>
    <rPh sb="1" eb="3">
      <t>カイメ</t>
    </rPh>
    <phoneticPr fontId="3"/>
  </si>
  <si>
    <t>2回目</t>
    <rPh sb="1" eb="3">
      <t>カイメ</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</si>
  <si>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</si>
  <si>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</si>
  <si>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</si>
  <si>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</si>
  <si>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</si>
  <si>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</si>
  <si>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</si>
  <si>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(H)</t>
    <phoneticPr fontId="3"/>
  </si>
  <si>
    <t>重量(kg)</t>
    <rPh sb="0" eb="2">
      <t>ジュウリョウ</t>
    </rPh>
    <phoneticPr fontId="3"/>
  </si>
  <si>
    <t>③待機時</t>
    <phoneticPr fontId="3"/>
  </si>
  <si>
    <t>　①立上り時</t>
    <rPh sb="2" eb="4">
      <t>タチアガ</t>
    </rPh>
    <rPh sb="5" eb="6">
      <t>ジ</t>
    </rPh>
    <phoneticPr fontId="3"/>
  </si>
  <si>
    <t>　③待機時</t>
    <rPh sb="2" eb="4">
      <t>タイキ</t>
    </rPh>
    <rPh sb="4" eb="5">
      <t>ジ</t>
    </rPh>
    <phoneticPr fontId="3"/>
  </si>
  <si>
    <t>室温(℃)</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</si>
  <si>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</si>
  <si>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</si>
  <si>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</si>
  <si>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</si>
  <si>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</si>
  <si>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t>（min）</t>
    <phoneticPr fontId="3"/>
  </si>
  <si>
    <t>（回/日）</t>
    <rPh sb="1" eb="2">
      <t>カイ</t>
    </rPh>
    <rPh sb="3" eb="4">
      <t>ニチ</t>
    </rPh>
    <phoneticPr fontId="3"/>
  </si>
  <si>
    <t>（kWh/回）</t>
    <rPh sb="5" eb="6">
      <t>カイ</t>
    </rPh>
    <phoneticPr fontId="3"/>
  </si>
  <si>
    <t>②処理時</t>
    <rPh sb="1" eb="3">
      <t>ショリ</t>
    </rPh>
    <phoneticPr fontId="3"/>
  </si>
  <si>
    <t>規定なし</t>
    <phoneticPr fontId="3"/>
  </si>
  <si>
    <t>(kWh/回)</t>
    <rPh sb="5" eb="6">
      <t>カイ</t>
    </rPh>
    <phoneticPr fontId="3"/>
  </si>
  <si>
    <r>
      <t>q</t>
    </r>
    <r>
      <rPr>
        <vertAlign val="subscript"/>
        <sz val="10"/>
        <rFont val="Century"/>
        <family val="1"/>
      </rPr>
      <t>f</t>
    </r>
    <r>
      <rPr>
        <sz val="10"/>
        <rFont val="ＭＳ Ｐゴシック"/>
        <family val="3"/>
        <charset val="128"/>
      </rPr>
      <t xml:space="preserve"> : 庫内中央の最終温度[℃]</t>
    </r>
    <phoneticPr fontId="3"/>
  </si>
  <si>
    <r>
      <t>q</t>
    </r>
    <r>
      <rPr>
        <vertAlign val="subscript"/>
        <sz val="10"/>
        <rFont val="ＭＳ Ｐゴシック"/>
        <family val="3"/>
        <charset val="128"/>
      </rPr>
      <t xml:space="preserve">s </t>
    </r>
    <r>
      <rPr>
        <sz val="10"/>
        <rFont val="ＭＳ Ｐゴシック"/>
        <family val="3"/>
        <charset val="128"/>
      </rPr>
      <t>: 庫内中央の初温[℃]</t>
    </r>
    <phoneticPr fontId="3"/>
  </si>
  <si>
    <r>
      <t>T</t>
    </r>
    <r>
      <rPr>
        <vertAlign val="subscript"/>
        <sz val="10"/>
        <rFont val="Century"/>
        <family val="1"/>
      </rPr>
      <t xml:space="preserve">s </t>
    </r>
    <r>
      <rPr>
        <sz val="10"/>
        <rFont val="ＭＳ Ｐゴシック"/>
        <family val="3"/>
        <charset val="128"/>
      </rPr>
      <t>: 立上り性能[min]</t>
    </r>
    <phoneticPr fontId="3"/>
  </si>
  <si>
    <t>処理時温度測定グラフ</t>
    <rPh sb="0" eb="2">
      <t>ショリ</t>
    </rPh>
    <rPh sb="2" eb="3">
      <t>ジ</t>
    </rPh>
    <rPh sb="3" eb="5">
      <t>オンド</t>
    </rPh>
    <rPh sb="5" eb="7">
      <t>ソクテイ</t>
    </rPh>
    <phoneticPr fontId="3"/>
  </si>
  <si>
    <t>(籠/回)</t>
    <rPh sb="1" eb="2">
      <t>カゴ</t>
    </rPh>
    <rPh sb="3" eb="4">
      <t>カイ</t>
    </rPh>
    <phoneticPr fontId="3"/>
  </si>
  <si>
    <t>食器消毒保管庫</t>
    <phoneticPr fontId="3"/>
  </si>
  <si>
    <r>
      <t>T</t>
    </r>
    <r>
      <rPr>
        <vertAlign val="subscript"/>
        <sz val="14"/>
        <rFont val="Century"/>
        <family val="1"/>
      </rPr>
      <t>s</t>
    </r>
    <phoneticPr fontId="3"/>
  </si>
  <si>
    <r>
      <t>T</t>
    </r>
    <r>
      <rPr>
        <vertAlign val="subscript"/>
        <sz val="14"/>
        <rFont val="Century"/>
        <family val="1"/>
      </rPr>
      <t>c</t>
    </r>
    <phoneticPr fontId="3"/>
  </si>
  <si>
    <t>（小数点以下2位）</t>
    <rPh sb="1" eb="4">
      <t>ショウスウテン</t>
    </rPh>
    <rPh sb="4" eb="6">
      <t>イカ</t>
    </rPh>
    <rPh sb="7" eb="8">
      <t>イ</t>
    </rPh>
    <phoneticPr fontId="3"/>
  </si>
  <si>
    <t>食器消毒保管庫　　　　（　４．消費電力量　）</t>
    <rPh sb="15" eb="17">
      <t>ショウヒ</t>
    </rPh>
    <rPh sb="17" eb="20">
      <t>デンリョクリョウ</t>
    </rPh>
    <phoneticPr fontId="3"/>
  </si>
  <si>
    <t>(min/回）</t>
    <rPh sb="5" eb="6">
      <t>カイ</t>
    </rPh>
    <phoneticPr fontId="3"/>
  </si>
  <si>
    <t>（min/回）</t>
    <rPh sb="5" eb="6">
      <t>カイ</t>
    </rPh>
    <phoneticPr fontId="3"/>
  </si>
  <si>
    <t>（整数）</t>
    <rPh sb="1" eb="3">
      <t>セイスウ</t>
    </rPh>
    <phoneticPr fontId="3"/>
  </si>
  <si>
    <r>
      <t>T</t>
    </r>
    <r>
      <rPr>
        <vertAlign val="subscript"/>
        <sz val="10"/>
        <rFont val="Century"/>
        <family val="1"/>
      </rPr>
      <t xml:space="preserve">c </t>
    </r>
    <r>
      <rPr>
        <sz val="10"/>
        <rFont val="ＭＳ Ｐゴシック"/>
        <family val="3"/>
        <charset val="128"/>
      </rPr>
      <t>: 処理に要した時間[min/回]</t>
    </r>
    <rPh sb="5" eb="7">
      <t>ショリ</t>
    </rPh>
    <rPh sb="8" eb="9">
      <t>ヨウ</t>
    </rPh>
    <rPh sb="11" eb="13">
      <t>ジカン</t>
    </rPh>
    <rPh sb="18" eb="19">
      <t>カイ</t>
    </rPh>
    <phoneticPr fontId="3"/>
  </si>
  <si>
    <t>特に規定しない。</t>
  </si>
  <si>
    <t>庫内下段の食器温度[℃] =</t>
    <phoneticPr fontId="3"/>
  </si>
  <si>
    <t>庫内上段の食器温度[℃] =</t>
    <phoneticPr fontId="3"/>
  </si>
  <si>
    <r>
      <rPr>
        <i/>
        <sz val="10"/>
        <rFont val="Century"/>
        <family val="1"/>
      </rPr>
      <t>T</t>
    </r>
    <r>
      <rPr>
        <vertAlign val="subscript"/>
        <sz val="10"/>
        <rFont val="Century"/>
        <family val="1"/>
      </rPr>
      <t>c</t>
    </r>
    <r>
      <rPr>
        <sz val="10"/>
        <rFont val="ＭＳ Ｐゴシック"/>
        <family val="3"/>
        <charset val="128"/>
      </rPr>
      <t xml:space="preserve"> =   </t>
    </r>
    <phoneticPr fontId="3"/>
  </si>
  <si>
    <t>庫内中段の食器温度[℃] =</t>
    <phoneticPr fontId="3"/>
  </si>
  <si>
    <t>庫内中央の最終温度[℃] =</t>
    <phoneticPr fontId="3"/>
  </si>
  <si>
    <t>（小数点以下1位）</t>
    <rPh sb="1" eb="4">
      <t>ショウスウテン</t>
    </rPh>
    <rPh sb="4" eb="6">
      <t>イカ</t>
    </rPh>
    <rPh sb="7" eb="8">
      <t>イ</t>
    </rPh>
    <phoneticPr fontId="3"/>
  </si>
  <si>
    <r>
      <rPr>
        <i/>
        <sz val="10"/>
        <rFont val="Century"/>
        <family val="1"/>
      </rPr>
      <t>P</t>
    </r>
    <r>
      <rPr>
        <vertAlign val="subscript"/>
        <sz val="10"/>
        <rFont val="ＭＳ Ｐゴシック"/>
        <family val="3"/>
        <charset val="128"/>
      </rPr>
      <t xml:space="preserve">c </t>
    </r>
    <r>
      <rPr>
        <sz val="10"/>
        <rFont val="ＭＳ Ｐゴシック"/>
        <family val="3"/>
        <charset val="128"/>
      </rPr>
      <t>: 消費電力量[kWh/回]</t>
    </r>
    <rPh sb="5" eb="7">
      <t>ショウヒ</t>
    </rPh>
    <rPh sb="7" eb="9">
      <t>デンリョク</t>
    </rPh>
    <rPh sb="9" eb="10">
      <t>リョウ</t>
    </rPh>
    <rPh sb="15" eb="16">
      <t>カイ</t>
    </rPh>
    <phoneticPr fontId="3"/>
  </si>
  <si>
    <t>　②処理時</t>
    <rPh sb="2" eb="4">
      <t>ショリ</t>
    </rPh>
    <rPh sb="4" eb="5">
      <t>ジ</t>
    </rPh>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</si>
  <si>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rPh sb="9" eb="10">
      <t>リョウ</t>
    </rPh>
    <rPh sb="15" eb="16">
      <t>カイ</t>
    </rPh>
    <phoneticPr fontId="3"/>
  </si>
  <si>
    <r>
      <rPr>
        <i/>
        <sz val="10"/>
        <rFont val="Century"/>
        <family val="1"/>
      </rPr>
      <t>T</t>
    </r>
    <r>
      <rPr>
        <vertAlign val="subscript"/>
        <sz val="10"/>
        <rFont val="Century"/>
        <family val="1"/>
      </rPr>
      <t>g</t>
    </r>
    <r>
      <rPr>
        <sz val="10"/>
        <rFont val="ＭＳ Ｐゴシック"/>
        <family val="3"/>
        <charset val="128"/>
      </rPr>
      <t xml:space="preserve"> =</t>
    </r>
    <r>
      <rPr>
        <sz val="10"/>
        <rFont val="Century"/>
        <family val="1"/>
      </rPr>
      <t xml:space="preserve"> </t>
    </r>
    <phoneticPr fontId="3"/>
  </si>
  <si>
    <r>
      <rPr>
        <i/>
        <sz val="10"/>
        <rFont val="Symbol"/>
        <family val="1"/>
        <charset val="2"/>
      </rPr>
      <t>q</t>
    </r>
    <r>
      <rPr>
        <vertAlign val="subscript"/>
        <sz val="10"/>
        <rFont val="Century"/>
        <family val="1"/>
      </rPr>
      <t>f</t>
    </r>
    <r>
      <rPr>
        <i/>
        <sz val="10"/>
        <rFont val="ＭＳ Ｐゴシック"/>
        <family val="3"/>
        <charset val="128"/>
      </rPr>
      <t xml:space="preserve"> </t>
    </r>
    <r>
      <rPr>
        <sz val="10"/>
        <rFont val="ＭＳ Ｐゴシック"/>
        <family val="3"/>
        <charset val="128"/>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</si>
  <si>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 </t>
    </r>
    <phoneticPr fontId="3"/>
  </si>
  <si>
    <r>
      <rPr>
        <i/>
        <sz val="10"/>
        <rFont val="Century"/>
        <family val="1"/>
      </rPr>
      <t>T</t>
    </r>
    <r>
      <rPr>
        <vertAlign val="subscript"/>
        <sz val="10"/>
        <rFont val="Century"/>
        <family val="1"/>
      </rPr>
      <t>s</t>
    </r>
    <r>
      <rPr>
        <sz val="10"/>
        <rFont val="Century"/>
        <family val="1"/>
      </rPr>
      <t xml:space="preserve"> </t>
    </r>
    <r>
      <rPr>
        <sz val="10"/>
        <rFont val="ＭＳ Ｐゴシック"/>
        <family val="3"/>
        <charset val="128"/>
      </rPr>
      <t xml:space="preserve">= </t>
    </r>
    <phoneticPr fontId="3"/>
  </si>
  <si>
    <r>
      <rPr>
        <i/>
        <sz val="14"/>
        <rFont val="Century"/>
        <family val="1"/>
      </rPr>
      <t>T</t>
    </r>
    <r>
      <rPr>
        <vertAlign val="subscript"/>
        <sz val="14"/>
        <rFont val="Century"/>
        <family val="1"/>
      </rPr>
      <t xml:space="preserve">s </t>
    </r>
    <r>
      <rPr>
        <sz val="10"/>
        <rFont val="ＭＳ Ｐゴシック"/>
        <family val="3"/>
        <charset val="128"/>
      </rPr>
      <t>平均値　</t>
    </r>
    <r>
      <rPr>
        <sz val="10"/>
        <rFont val="ＭＳ Ｐゴシック"/>
        <family val="3"/>
        <charset val="128"/>
      </rPr>
      <t>=</t>
    </r>
    <rPh sb="3" eb="6">
      <t>ヘイキンチ</t>
    </rPh>
    <phoneticPr fontId="3"/>
  </si>
  <si>
    <r>
      <rPr>
        <i/>
        <sz val="14"/>
        <rFont val="Century"/>
        <family val="1"/>
      </rPr>
      <t>T</t>
    </r>
    <r>
      <rPr>
        <vertAlign val="subscript"/>
        <sz val="14"/>
        <rFont val="Century"/>
        <family val="1"/>
      </rPr>
      <t xml:space="preserve">c </t>
    </r>
    <r>
      <rPr>
        <sz val="10"/>
        <rFont val="ＭＳ Ｐゴシック"/>
        <family val="3"/>
        <charset val="128"/>
      </rPr>
      <t>平均値</t>
    </r>
    <r>
      <rPr>
        <sz val="10"/>
        <rFont val="ＭＳ Ｐゴシック"/>
        <family val="3"/>
        <charset val="128"/>
      </rPr>
      <t>　=</t>
    </r>
    <rPh sb="3" eb="6">
      <t>ヘイキンチ</t>
    </rPh>
    <phoneticPr fontId="3"/>
  </si>
  <si>
    <r>
      <rPr>
        <i/>
        <sz val="10"/>
        <rFont val="Century"/>
        <family val="1"/>
      </rPr>
      <t>P</t>
    </r>
    <r>
      <rPr>
        <vertAlign val="subscript"/>
        <sz val="10"/>
        <rFont val="Century"/>
        <family val="1"/>
      </rPr>
      <t>c</t>
    </r>
    <r>
      <rPr>
        <sz val="10"/>
        <rFont val="Century"/>
        <family val="1"/>
      </rPr>
      <t xml:space="preserve"> </t>
    </r>
    <r>
      <rPr>
        <sz val="10"/>
        <rFont val="ＭＳ Ｐゴシック"/>
        <family val="3"/>
        <charset val="128"/>
      </rPr>
      <t>=</t>
    </r>
    <r>
      <rPr>
        <sz val="10"/>
        <rFont val="Century"/>
        <family val="1"/>
      </rPr>
      <t xml:space="preserve">  </t>
    </r>
    <phoneticPr fontId="3"/>
  </si>
  <si>
    <t>処理試験写真</t>
    <rPh sb="0" eb="2">
      <t>ショリ</t>
    </rPh>
    <rPh sb="2" eb="4">
      <t>シケン</t>
    </rPh>
    <rPh sb="4" eb="6">
      <t>シャシン</t>
    </rPh>
    <phoneticPr fontId="3"/>
  </si>
  <si>
    <r>
      <t>V</t>
    </r>
    <r>
      <rPr>
        <vertAlign val="subscript"/>
        <sz val="14"/>
        <rFont val="Century"/>
        <family val="1"/>
      </rPr>
      <t>m</t>
    </r>
    <phoneticPr fontId="3"/>
  </si>
  <si>
    <t>(籠/回）</t>
    <rPh sb="1" eb="2">
      <t>カゴ</t>
    </rPh>
    <rPh sb="3" eb="4">
      <t>カイ</t>
    </rPh>
    <phoneticPr fontId="3"/>
  </si>
  <si>
    <r>
      <t>V</t>
    </r>
    <r>
      <rPr>
        <vertAlign val="subscript"/>
        <sz val="10"/>
        <rFont val="Century"/>
        <family val="1"/>
      </rPr>
      <t>m</t>
    </r>
    <r>
      <rPr>
        <sz val="10"/>
        <rFont val="ＭＳ Ｐゴシック"/>
        <family val="3"/>
        <charset val="128"/>
      </rPr>
      <t xml:space="preserve"> : 最大処理量[籠/回]　（試験食器籠の最大収納数）</t>
    </r>
    <rPh sb="5" eb="7">
      <t>サイダイ</t>
    </rPh>
    <rPh sb="7" eb="9">
      <t>ショリ</t>
    </rPh>
    <rPh sb="9" eb="10">
      <t>リョウ</t>
    </rPh>
    <rPh sb="11" eb="12">
      <t>カゴ</t>
    </rPh>
    <rPh sb="13" eb="14">
      <t>カイ</t>
    </rPh>
    <rPh sb="17" eb="19">
      <t>シケン</t>
    </rPh>
    <rPh sb="19" eb="21">
      <t>ショッキ</t>
    </rPh>
    <rPh sb="21" eb="22">
      <t>カゴ</t>
    </rPh>
    <rPh sb="23" eb="25">
      <t>サイダイ</t>
    </rPh>
    <rPh sb="25" eb="27">
      <t>シュウノウ</t>
    </rPh>
    <rPh sb="27" eb="28">
      <t>カズ</t>
    </rPh>
    <phoneticPr fontId="3"/>
  </si>
  <si>
    <t>　④日あたり消費電力量の計算</t>
    <rPh sb="2" eb="3">
      <t>ヒ</t>
    </rPh>
    <rPh sb="6" eb="8">
      <t>ショウヒ</t>
    </rPh>
    <rPh sb="8" eb="10">
      <t>デンリョク</t>
    </rPh>
    <rPh sb="10" eb="11">
      <t>リョウ</t>
    </rPh>
    <rPh sb="12" eb="14">
      <t>ケイサン</t>
    </rPh>
    <phoneticPr fontId="3"/>
  </si>
  <si>
    <r>
      <t>V</t>
    </r>
    <r>
      <rPr>
        <vertAlign val="subscript"/>
        <sz val="10"/>
        <rFont val="Century"/>
        <family val="1"/>
      </rPr>
      <t>m</t>
    </r>
    <r>
      <rPr>
        <sz val="10"/>
        <rFont val="ＭＳ Ｐゴシック"/>
        <family val="3"/>
        <charset val="128"/>
      </rPr>
      <t xml:space="preserve"> =</t>
    </r>
    <phoneticPr fontId="3"/>
  </si>
  <si>
    <t>処理回数を想定した日あたり消費電力量を計算する。</t>
    <rPh sb="0" eb="2">
      <t>ショリ</t>
    </rPh>
    <rPh sb="2" eb="4">
      <t>カイスウ</t>
    </rPh>
    <rPh sb="5" eb="7">
      <t>ソウテイ</t>
    </rPh>
    <rPh sb="19" eb="21">
      <t>ケイサン</t>
    </rPh>
    <phoneticPr fontId="3"/>
  </si>
  <si>
    <t>陶磁器製
φ180の深皿40枚/籠</t>
    <rPh sb="0" eb="3">
      <t>トウジキ</t>
    </rPh>
    <rPh sb="3" eb="4">
      <t>セイ</t>
    </rPh>
    <rPh sb="10" eb="11">
      <t>フカ</t>
    </rPh>
    <rPh sb="11" eb="12">
      <t>ザラ</t>
    </rPh>
    <rPh sb="14" eb="15">
      <t>マイ</t>
    </rPh>
    <rPh sb="16" eb="17">
      <t>カゴ</t>
    </rPh>
    <phoneticPr fontId="3"/>
  </si>
  <si>
    <t>試験食器籠の
最大収納数</t>
    <rPh sb="7" eb="9">
      <t>サイダイ</t>
    </rPh>
    <phoneticPr fontId="3"/>
  </si>
  <si>
    <t>外形寸法(mm)</t>
    <rPh sb="0" eb="2">
      <t>ガイケイ</t>
    </rPh>
    <rPh sb="2" eb="4">
      <t>スンポウ</t>
    </rPh>
    <phoneticPr fontId="3"/>
  </si>
  <si>
    <t>（籠）</t>
    <rPh sb="1" eb="2">
      <t>カゴ</t>
    </rPh>
    <phoneticPr fontId="3"/>
  </si>
  <si>
    <t>(kW)</t>
    <phoneticPr fontId="3"/>
  </si>
  <si>
    <r>
      <rPr>
        <i/>
        <sz val="12"/>
        <rFont val="Century"/>
        <family val="1"/>
      </rPr>
      <t>P</t>
    </r>
    <r>
      <rPr>
        <vertAlign val="subscript"/>
        <sz val="12"/>
        <rFont val="Century"/>
        <family val="1"/>
      </rPr>
      <t>c</t>
    </r>
    <r>
      <rPr>
        <sz val="10"/>
        <rFont val="ＭＳ Ｐゴシック"/>
        <family val="3"/>
        <charset val="128"/>
      </rPr>
      <t xml:space="preserve"> = </t>
    </r>
    <phoneticPr fontId="3"/>
  </si>
  <si>
    <t>食器消毒保管庫　　　　（　４．処理能力　）</t>
    <rPh sb="15" eb="17">
      <t>ショリ</t>
    </rPh>
    <rPh sb="17" eb="19">
      <t>ノウリョク</t>
    </rPh>
    <phoneticPr fontId="3"/>
  </si>
  <si>
    <t>食器消毒保管庫　　　　（　３．立上り性能　）</t>
    <rPh sb="15" eb="16">
      <t>タ</t>
    </rPh>
    <rPh sb="16" eb="17">
      <t>ア</t>
    </rPh>
    <rPh sb="18" eb="20">
      <t>セイノウ</t>
    </rPh>
    <phoneticPr fontId="3"/>
  </si>
  <si>
    <t>2.熱効率</t>
    <phoneticPr fontId="3"/>
  </si>
  <si>
    <t>3.立上り性能</t>
    <phoneticPr fontId="3"/>
  </si>
  <si>
    <t>4.処理能力</t>
    <rPh sb="2" eb="4">
      <t>ショリ</t>
    </rPh>
    <rPh sb="4" eb="6">
      <t>ノウリョク</t>
    </rPh>
    <phoneticPr fontId="3"/>
  </si>
  <si>
    <t>5.消費
　電力量</t>
    <phoneticPr fontId="3"/>
  </si>
  <si>
    <t>電　　源</t>
    <rPh sb="0" eb="1">
      <t>デン</t>
    </rPh>
    <rPh sb="3" eb="4">
      <t>ミナモト</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</si>
  <si>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</si>
  <si>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（小数点以下3位）</t>
    <rPh sb="1" eb="4">
      <t>ショウスウテン</t>
    </rPh>
    <rPh sb="4" eb="6">
      <t>イカ</t>
    </rPh>
    <rPh sb="7" eb="8">
      <t>イ</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</si>
  <si>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</si>
  <si>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</si>
  <si>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</si>
  <si>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</si>
  <si>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</si>
  <si>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</si>
  <si>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</si>
  <si>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消費電力の許容差</t>
    <rPh sb="0" eb="2">
      <t>ショウヒ</t>
    </rPh>
    <rPh sb="2" eb="4">
      <t>デンリョク</t>
    </rPh>
    <rPh sb="5" eb="7">
      <t>キョヨウ</t>
    </rPh>
    <rPh sb="7" eb="8">
      <t>サ</t>
    </rPh>
    <phoneticPr fontId="3"/>
  </si>
  <si>
    <t>セールス
ポイント等</t>
    <rPh sb="9" eb="10">
      <t>トウ</t>
    </rPh>
    <phoneticPr fontId="3"/>
  </si>
  <si>
    <t>扉</t>
    <phoneticPr fontId="3"/>
  </si>
  <si>
    <t>選択して下さい</t>
    <rPh sb="0" eb="2">
      <t>センタク</t>
    </rPh>
    <rPh sb="4" eb="5">
      <t>クダ</t>
    </rPh>
    <phoneticPr fontId="3"/>
  </si>
  <si>
    <t>片面</t>
  </si>
  <si>
    <t>両面</t>
    <rPh sb="0" eb="2">
      <t>リョウメン</t>
    </rPh>
    <phoneticPr fontId="3"/>
  </si>
  <si>
    <t>気圧
(hPa)</t>
    <rPh sb="0" eb="1">
      <t>キ</t>
    </rPh>
    <rPh sb="1" eb="2">
      <t>アツ</t>
    </rPh>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</si>
  <si>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</si>
  <si>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④日あたり（回数想定）</t>
    <rPh sb="1" eb="2">
      <t>ニチ</t>
    </rPh>
    <rPh sb="6" eb="8">
      <t>カイスウ</t>
    </rPh>
    <rPh sb="8" eb="10">
      <t>ソウテイ</t>
    </rPh>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</si>
  <si>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</si>
  <si>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dN</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</si>
  <si>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</si>
  <si>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</si>
  <si>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何も収納されていない状態の試験機器を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</si>
  <si>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</si>
  <si>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</si>
  <si>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sz val="10"/>
        <rFont val="Symbol"/>
        <family val="1"/>
        <charset val="2"/>
      </rPr>
      <t xml:space="preserve">  </t>
    </r>
    <r>
      <rPr>
        <sz val="10"/>
        <rFont val="ＭＳ Ｐゴシック"/>
        <family val="3"/>
        <charset val="128"/>
      </rPr>
      <t>何も収納されていない状態の試験機器を室温になじませた後、庫内中央の初温</t>
    </r>
    <r>
      <rPr>
        <i/>
        <sz val="10"/>
        <rFont val="Symbol"/>
        <family val="1"/>
        <charset val="2"/>
      </rPr>
      <t>q</t>
    </r>
    <r>
      <rPr>
        <vertAlign val="subscript"/>
        <sz val="10"/>
        <rFont val="ＭＳ Ｐゴシック"/>
        <family val="3"/>
        <charset val="128"/>
      </rPr>
      <t xml:space="preserve">s </t>
    </r>
    <r>
      <rPr>
        <sz val="10"/>
        <rFont val="ＭＳ Ｐゴシック"/>
        <family val="3"/>
        <charset val="128"/>
      </rPr>
      <t>[℃] を測定する。最大入力で加熱を始め、庫内中央温度が</t>
    </r>
    <r>
      <rPr>
        <sz val="10"/>
        <rFont val="Century"/>
        <family val="1"/>
      </rPr>
      <t xml:space="preserve">90 </t>
    </r>
    <r>
      <rPr>
        <sz val="10"/>
        <rFont val="ＭＳ Ｐゴシック"/>
        <family val="3"/>
        <charset val="128"/>
      </rPr>
      <t>℃に達した時間</t>
    </r>
    <r>
      <rPr>
        <i/>
        <sz val="10"/>
        <rFont val="Century"/>
        <family val="1"/>
      </rPr>
      <t>T</t>
    </r>
    <r>
      <rPr>
        <vertAlign val="subscript"/>
        <sz val="10"/>
        <rFont val="Century"/>
        <family val="1"/>
      </rPr>
      <t xml:space="preserve">g </t>
    </r>
    <r>
      <rPr>
        <sz val="10"/>
        <rFont val="Century"/>
        <family val="1"/>
      </rPr>
      <t xml:space="preserve">[min] </t>
    </r>
    <r>
      <rPr>
        <sz val="10"/>
        <rFont val="ＭＳ Ｐゴシック"/>
        <family val="3"/>
        <charset val="128"/>
      </rPr>
      <t xml:space="preserve">を測定する。
</t>
    </r>
    <r>
      <rPr>
        <sz val="10"/>
        <rFont val="Century"/>
        <family val="1"/>
      </rPr>
      <t xml:space="preserve">  </t>
    </r>
    <r>
      <rPr>
        <sz val="10"/>
        <rFont val="ＭＳ Ｐゴシック"/>
        <family val="3"/>
        <charset val="128"/>
      </rPr>
      <t>立上り性能</t>
    </r>
    <r>
      <rPr>
        <i/>
        <sz val="10"/>
        <rFont val="Century"/>
        <family val="1"/>
      </rPr>
      <t>T</t>
    </r>
    <r>
      <rPr>
        <vertAlign val="subscript"/>
        <sz val="10"/>
        <rFont val="Century"/>
        <family val="1"/>
      </rPr>
      <t>s</t>
    </r>
    <r>
      <rPr>
        <sz val="10"/>
        <rFont val="Century"/>
        <family val="1"/>
      </rPr>
      <t xml:space="preserve"> [min] </t>
    </r>
    <r>
      <rPr>
        <sz val="10"/>
        <rFont val="ＭＳ Ｐゴシック"/>
        <family val="3"/>
        <charset val="128"/>
      </rPr>
      <t>は、次式で計算する。</t>
    </r>
    <phoneticPr fontId="3"/>
  </si>
  <si>
    <r>
      <rPr>
        <i/>
        <sz val="10"/>
        <rFont val="Cambria"/>
        <family val="1"/>
      </rPr>
      <t>Q</t>
    </r>
    <r>
      <rPr>
        <vertAlign val="subscript"/>
        <sz val="10"/>
        <rFont val="Century"/>
        <family val="1"/>
      </rPr>
      <t xml:space="preserve">c </t>
    </r>
    <r>
      <rPr>
        <sz val="10"/>
        <rFont val="ＭＳ Ｐゴシック"/>
        <family val="3"/>
        <charset val="128"/>
      </rPr>
      <t>: 処理時消費電力量[kWh/回]</t>
    </r>
    <rPh sb="5" eb="7">
      <t>ショリ</t>
    </rPh>
    <rPh sb="18" eb="19">
      <t>カイ</t>
    </rPh>
    <phoneticPr fontId="3"/>
  </si>
  <si>
    <r>
      <rPr>
        <i/>
        <sz val="10"/>
        <rFont val="Cambria"/>
        <family val="1"/>
      </rPr>
      <t>Q</t>
    </r>
    <r>
      <rPr>
        <vertAlign val="subscript"/>
        <sz val="10"/>
        <rFont val="Century"/>
        <family val="1"/>
      </rPr>
      <t>c</t>
    </r>
    <r>
      <rPr>
        <sz val="10"/>
        <rFont val="Century"/>
        <family val="1"/>
      </rPr>
      <t xml:space="preserve"> </t>
    </r>
    <r>
      <rPr>
        <sz val="10"/>
        <rFont val="ＭＳ Ｐゴシック"/>
        <family val="3"/>
        <charset val="128"/>
      </rPr>
      <t>=</t>
    </r>
    <r>
      <rPr>
        <sz val="10"/>
        <rFont val="Century"/>
        <family val="1"/>
      </rPr>
      <t xml:space="preserve"> </t>
    </r>
    <phoneticPr fontId="3"/>
  </si>
  <si>
    <r>
      <rPr>
        <i/>
        <sz val="14"/>
        <rFont val="Cambria"/>
        <family val="1"/>
      </rPr>
      <t>Q</t>
    </r>
    <r>
      <rPr>
        <vertAlign val="subscript"/>
        <sz val="14"/>
        <rFont val="Century"/>
        <family val="1"/>
      </rPr>
      <t>c</t>
    </r>
    <r>
      <rPr>
        <sz val="10"/>
        <rFont val="Century"/>
        <family val="1"/>
      </rPr>
      <t xml:space="preserve"> </t>
    </r>
    <r>
      <rPr>
        <sz val="10"/>
        <rFont val="ＭＳ Ｐゴシック"/>
        <family val="3"/>
        <charset val="128"/>
      </rPr>
      <t>平均値=</t>
    </r>
    <r>
      <rPr>
        <sz val="10"/>
        <rFont val="Century"/>
        <family val="1"/>
      </rPr>
      <t xml:space="preserve"> </t>
    </r>
    <rPh sb="3" eb="6">
      <t>ヘイキンチ</t>
    </rPh>
    <phoneticPr fontId="3"/>
  </si>
  <si>
    <r>
      <rPr>
        <i/>
        <sz val="10"/>
        <rFont val="Cambria"/>
        <family val="1"/>
      </rPr>
      <t>Q</t>
    </r>
    <r>
      <rPr>
        <vertAlign val="subscript"/>
        <sz val="10"/>
        <rFont val="Century"/>
        <family val="1"/>
      </rPr>
      <t xml:space="preserve">dN </t>
    </r>
    <r>
      <rPr>
        <sz val="10"/>
        <rFont val="ＭＳ Ｐゴシック"/>
        <family val="3"/>
        <charset val="128"/>
      </rPr>
      <t>: 日あたり消費電力量（回数想定）[kWh/日]</t>
    </r>
    <phoneticPr fontId="3"/>
  </si>
  <si>
    <r>
      <rPr>
        <i/>
        <sz val="10"/>
        <rFont val="Cambria"/>
        <family val="1"/>
      </rPr>
      <t>n</t>
    </r>
    <r>
      <rPr>
        <vertAlign val="subscript"/>
        <sz val="10"/>
        <rFont val="Century"/>
        <family val="1"/>
      </rPr>
      <t xml:space="preserve">d  </t>
    </r>
    <r>
      <rPr>
        <sz val="10"/>
        <rFont val="ＭＳ Ｐゴシック"/>
        <family val="3"/>
        <charset val="128"/>
      </rPr>
      <t>=</t>
    </r>
    <r>
      <rPr>
        <sz val="10"/>
        <rFont val="Century"/>
        <family val="1"/>
      </rPr>
      <t xml:space="preserve">  </t>
    </r>
    <phoneticPr fontId="3"/>
  </si>
  <si>
    <r>
      <rPr>
        <i/>
        <sz val="14"/>
        <rFont val="Cambria"/>
        <family val="1"/>
      </rPr>
      <t>Q</t>
    </r>
    <r>
      <rPr>
        <vertAlign val="subscript"/>
        <sz val="14"/>
        <rFont val="Century"/>
        <family val="1"/>
      </rPr>
      <t>dN</t>
    </r>
    <r>
      <rPr>
        <sz val="10"/>
        <rFont val="ＭＳ Ｐゴシック"/>
        <family val="3"/>
        <charset val="128"/>
      </rPr>
      <t xml:space="preserve"> =</t>
    </r>
    <phoneticPr fontId="3"/>
  </si>
  <si>
    <r>
      <rPr>
        <i/>
        <sz val="10"/>
        <rFont val="Cambria"/>
        <family val="1"/>
      </rPr>
      <t>Q</t>
    </r>
    <r>
      <rPr>
        <vertAlign val="subscript"/>
        <sz val="10"/>
        <rFont val="Century"/>
        <family val="1"/>
      </rPr>
      <t>c</t>
    </r>
    <r>
      <rPr>
        <sz val="10"/>
        <rFont val="Century"/>
        <family val="1"/>
      </rPr>
      <t xml:space="preserve"> </t>
    </r>
    <r>
      <rPr>
        <sz val="10"/>
        <rFont val="ＭＳ Ｐゴシック"/>
        <family val="3"/>
        <charset val="128"/>
      </rPr>
      <t>=</t>
    </r>
    <phoneticPr fontId="3"/>
  </si>
  <si>
    <r>
      <rPr>
        <i/>
        <sz val="10"/>
        <rFont val="Cambria"/>
        <family val="1"/>
      </rPr>
      <t>n</t>
    </r>
    <r>
      <rPr>
        <vertAlign val="subscript"/>
        <sz val="10"/>
        <rFont val="Century"/>
        <family val="1"/>
      </rPr>
      <t xml:space="preserve">d </t>
    </r>
    <r>
      <rPr>
        <sz val="10"/>
        <rFont val="ＭＳ Ｐゴシック"/>
        <family val="3"/>
        <charset val="128"/>
      </rPr>
      <t>: 処理回数[回/日]　標準値は</t>
    </r>
    <r>
      <rPr>
        <sz val="10"/>
        <rFont val="Century"/>
        <family val="1"/>
      </rPr>
      <t>1</t>
    </r>
    <r>
      <rPr>
        <sz val="10"/>
        <rFont val="ＭＳ Ｐゴシック"/>
        <family val="3"/>
        <charset val="128"/>
      </rPr>
      <t>回/日</t>
    </r>
    <rPh sb="5" eb="7">
      <t>ショリ</t>
    </rPh>
    <rPh sb="7" eb="9">
      <t>カイスウ</t>
    </rPh>
    <rPh sb="10" eb="11">
      <t>カイ</t>
    </rPh>
    <rPh sb="12" eb="13">
      <t>ニチ</t>
    </rPh>
    <rPh sb="15" eb="18">
      <t>ヒョウジュンチ</t>
    </rPh>
    <rPh sb="20" eb="21">
      <t>カイ</t>
    </rPh>
    <rPh sb="22" eb="23">
      <t>ニチ</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</si>
  <si>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</si>
  <si>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t>番号</t>
    <rPh sb="0" eb="2">
      <t>バンゴウ</t>
    </rPh>
    <phoneticPr fontId="3"/>
  </si>
  <si>
    <r>
      <rPr>
        <sz val="10"/>
        <rFont val="ＭＳ Ｐゴシック"/>
        <family val="3"/>
        <charset val="128"/>
      </rPr>
      <t>　試験機器を室温になじませ、試験食器が</t>
    </r>
    <r>
      <rPr>
        <sz val="10"/>
        <rFont val="Century"/>
        <family val="1"/>
      </rPr>
      <t>40</t>
    </r>
    <r>
      <rPr>
        <sz val="10"/>
        <rFont val="ＭＳ Ｐゴシック"/>
        <family val="3"/>
        <charset val="128"/>
      </rPr>
      <t>枚収納された試験食器籠を</t>
    </r>
    <r>
      <rPr>
        <sz val="10"/>
        <rFont val="Century"/>
        <family val="1"/>
      </rPr>
      <t xml:space="preserve">15 </t>
    </r>
    <r>
      <rPr>
        <sz val="10"/>
        <rFont val="ＭＳ Ｐゴシック"/>
        <family val="3"/>
        <charset val="128"/>
      </rPr>
      <t>℃近辺の水槽に</t>
    </r>
    <r>
      <rPr>
        <sz val="10"/>
        <rFont val="Century"/>
        <family val="1"/>
      </rPr>
      <t>3</t>
    </r>
    <r>
      <rPr>
        <sz val="10"/>
        <rFont val="ＭＳ Ｐゴシック"/>
        <family val="3"/>
        <charset val="128"/>
      </rPr>
      <t>分浸漬した後、試験食器籠を上下に</t>
    </r>
    <r>
      <rPr>
        <sz val="10"/>
        <rFont val="Century"/>
        <family val="1"/>
      </rPr>
      <t>3</t>
    </r>
    <r>
      <rPr>
        <sz val="10"/>
        <rFont val="ＭＳ Ｐゴシック"/>
        <family val="3"/>
        <charset val="128"/>
      </rPr>
      <t>回振って水切りし、</t>
    </r>
    <r>
      <rPr>
        <sz val="10"/>
        <rFont val="Century"/>
        <family val="1"/>
      </rPr>
      <t>1</t>
    </r>
    <r>
      <rPr>
        <sz val="10"/>
        <rFont val="ＭＳ Ｐゴシック"/>
        <family val="3"/>
        <charset val="128"/>
      </rPr>
      <t>分放置する。最大処理量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籠</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の試験食器籠を庫内に収納し、庫内の上段、中央および下段のそれぞれ</t>
    </r>
    <r>
      <rPr>
        <sz val="10"/>
        <rFont val="Century"/>
        <family val="1"/>
      </rPr>
      <t>1</t>
    </r>
    <r>
      <rPr>
        <sz val="10"/>
        <rFont val="ＭＳ Ｐゴシック"/>
        <family val="3"/>
        <charset val="128"/>
      </rPr>
      <t>つの籠（下図の★印）の中央付近の試験食器（●印）の底面中央の表面温度を測定する。温度設定を</t>
    </r>
    <r>
      <rPr>
        <sz val="10"/>
        <rFont val="Century"/>
        <family val="1"/>
      </rPr>
      <t xml:space="preserve">90 </t>
    </r>
    <r>
      <rPr>
        <sz val="10"/>
        <rFont val="ＭＳ Ｐゴシック"/>
        <family val="3"/>
        <charset val="128"/>
      </rPr>
      <t>℃にして加熱を始める。処理終了は、すべての試験食器に水滴がなく、かつ、すべての表面温度（●印）が</t>
    </r>
    <r>
      <rPr>
        <sz val="10"/>
        <rFont val="Century"/>
        <family val="1"/>
      </rPr>
      <t>75</t>
    </r>
    <r>
      <rPr>
        <sz val="10"/>
        <rFont val="ＭＳ Ｐゴシック"/>
        <family val="3"/>
        <charset val="128"/>
      </rPr>
      <t>℃に達した時とする。
　試験食器籠は、幅</t>
    </r>
    <r>
      <rPr>
        <sz val="10"/>
        <rFont val="Century"/>
        <family val="1"/>
      </rPr>
      <t>390mm</t>
    </r>
    <r>
      <rPr>
        <sz val="10"/>
        <rFont val="ＭＳ Ｐゴシック"/>
        <family val="3"/>
        <charset val="128"/>
      </rPr>
      <t>、奥行</t>
    </r>
    <r>
      <rPr>
        <sz val="10"/>
        <rFont val="Century"/>
        <family val="1"/>
      </rPr>
      <t xml:space="preserve">360mm </t>
    </r>
    <r>
      <rPr>
        <sz val="10"/>
        <rFont val="ＭＳ Ｐゴシック"/>
        <family val="3"/>
        <charset val="128"/>
      </rPr>
      <t>および高さ</t>
    </r>
    <r>
      <rPr>
        <sz val="10"/>
        <rFont val="Century"/>
        <family val="1"/>
      </rPr>
      <t xml:space="preserve">200mm </t>
    </r>
    <r>
      <rPr>
        <sz val="10"/>
        <rFont val="ＭＳ Ｐゴシック"/>
        <family val="3"/>
        <charset val="128"/>
      </rPr>
      <t>とする。試験食器は、陶磁器製の直径</t>
    </r>
    <r>
      <rPr>
        <sz val="10"/>
        <rFont val="Century"/>
        <family val="1"/>
      </rPr>
      <t xml:space="preserve">180mm </t>
    </r>
    <r>
      <rPr>
        <sz val="10"/>
        <rFont val="ＭＳ Ｐゴシック"/>
        <family val="3"/>
        <charset val="128"/>
      </rPr>
      <t>の深皿とする。最大処理量</t>
    </r>
    <r>
      <rPr>
        <i/>
        <sz val="10"/>
        <rFont val="Century"/>
        <family val="1"/>
      </rPr>
      <t>V</t>
    </r>
    <r>
      <rPr>
        <vertAlign val="subscript"/>
        <sz val="10"/>
        <rFont val="Century"/>
        <family val="1"/>
      </rPr>
      <t>m</t>
    </r>
    <r>
      <rPr>
        <sz val="10"/>
        <rFont val="Century"/>
        <family val="1"/>
      </rPr>
      <t xml:space="preserve"> [</t>
    </r>
    <r>
      <rPr>
        <sz val="10"/>
        <rFont val="ＭＳ Ｐゴシック"/>
        <family val="3"/>
        <charset val="128"/>
      </rPr>
      <t>籠</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は、試験食器籠の最大収納数</t>
    </r>
    <r>
      <rPr>
        <sz val="10"/>
        <rFont val="ＭＳ Ｐゴシック"/>
        <family val="3"/>
        <charset val="128"/>
      </rPr>
      <t>とする。処理に要した時間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t>
    </r>
    <r>
      <rPr>
        <sz val="10"/>
        <rFont val="ＭＳ Ｐゴシック"/>
        <family val="3"/>
        <charset val="128"/>
      </rPr>
      <t>は、運転開始から処理終了までの時間とする。処理に要した時間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の間の消費電力量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t>
    </r>
    <rPh sb="128" eb="129">
      <t>シタ</t>
    </rPh>
    <rPh sb="297" eb="299">
      <t>サイダイ</t>
    </rPh>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</si>
  <si>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</si>
  <si>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</si>
  <si>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</si>
  <si>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t>T</t>
    </r>
    <r>
      <rPr>
        <vertAlign val="subscript"/>
        <sz val="10"/>
        <rFont val="Century"/>
        <family val="1"/>
      </rPr>
      <t xml:space="preserve">g </t>
    </r>
    <r>
      <rPr>
        <sz val="10"/>
        <rFont val="ＭＳ Ｐゴシック"/>
        <family val="3"/>
        <charset val="128"/>
      </rPr>
      <t>: 庫内中央温度が</t>
    </r>
    <r>
      <rPr>
        <sz val="10"/>
        <rFont val="Century"/>
        <family val="1"/>
      </rPr>
      <t>90</t>
    </r>
    <r>
      <rPr>
        <sz val="10"/>
        <rFont val="ＭＳ Ｐゴシック"/>
        <family val="3"/>
        <charset val="128"/>
      </rPr>
      <t xml:space="preserve"> ℃に達した時間[min]</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</si>
</sst>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_ "/>
    <numFmt numFmtId="177" formatCode="0.000_ "/>
    <numFmt numFmtId="178" formatCode="0.0_ "/>
    <numFmt numFmtId="179" formatCode="0_ "/>
    <numFmt numFmtId="180" formatCode="yyyy&quot;年&quot;m&quot;月&quot;d&quot;日&quot;;@"/>
    <numFmt numFmtId="181" formatCode="yyyy/m/d;@"/>
    <numFmt numFmtId="182" formatCode="0.000%"/>
    <numFmt numFmtId="183" formatCode="0.0%"/>
    <numFmt numFmtId="184" formatCode="\+#.0;\-#.0;0"/>
    <numFmt numFmtId="185" formatCode="\+#&quot;%&quot;;\-#&quot;%&quot;;0"/>
    <numFmt numFmtId="186" formatCode="\+#&quot;％&quot;;\-#&quot;％&quot;;0"/>
    <numFmt numFmtId="187" formatCode="\+#&quot;%､&quot;;\-#&quot;%&quot;;0"/>
    <numFmt numFmtId="188" formatCode="&quot;＝&quot;\+#&quot;％、&quot;;\-#&quot;％、&quot;;0"/>
  </numFmts>
  <fonts count="3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sz val="10"/>
      <color indexed="10"/>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sz val="10"/>
      <name val="Century"/>
      <family val="1"/>
    </font>
    <font>
      <i/>
      <sz val="10"/>
      <name val="Symbol"/>
      <family val="1"/>
      <charset val="2"/>
    </font>
    <font>
      <i/>
      <sz val="10"/>
      <name val="Century"/>
      <family val="1"/>
    </font>
    <font>
      <i/>
      <sz val="10"/>
      <name val="ＭＳ Ｐゴシック"/>
      <family val="3"/>
      <charset val="128"/>
    </font>
    <font>
      <sz val="14"/>
      <name val="Times New Roman"/>
      <family val="1"/>
    </font>
    <font>
      <sz val="9"/>
      <name val="ＭＳ Ｐゴシック"/>
      <family val="3"/>
      <charset val="128"/>
    </font>
    <font>
      <i/>
      <sz val="16"/>
      <name val="Times New Roman"/>
      <family val="1"/>
    </font>
    <font>
      <vertAlign val="subscript"/>
      <sz val="14"/>
      <name val="Century"/>
      <family val="1"/>
    </font>
    <font>
      <vertAlign val="subscript"/>
      <sz val="10"/>
      <name val="Century"/>
      <family val="1"/>
    </font>
    <font>
      <vertAlign val="subscript"/>
      <sz val="10"/>
      <name val="ＭＳ Ｐゴシック"/>
      <family val="3"/>
      <charset val="128"/>
    </font>
    <font>
      <sz val="10"/>
      <color indexed="8"/>
      <name val="ＭＳ Ｐゴシック"/>
      <family val="3"/>
      <charset val="128"/>
    </font>
    <font>
      <sz val="10"/>
      <name val="Symbol"/>
      <family val="1"/>
      <charset val="2"/>
    </font>
    <font>
      <i/>
      <sz val="12"/>
      <name val="Century"/>
      <family val="1"/>
    </font>
    <font>
      <vertAlign val="subscript"/>
      <sz val="12"/>
      <name val="Century"/>
      <family val="1"/>
    </font>
    <font>
      <sz val="7"/>
      <name val="ＭＳ Ｐゴシック"/>
      <family val="3"/>
      <charset val="128"/>
    </font>
    <font>
      <sz val="14"/>
      <name val="Century"/>
      <family val="1"/>
    </font>
    <font>
      <sz val="10"/>
      <color rgb="FFFF0000"/>
      <name val="ＭＳ Ｐゴシック"/>
      <family val="3"/>
      <charset val="128"/>
    </font>
    <font>
      <sz val="10"/>
      <name val="ＭＳ Ｐゴシック"/>
      <family val="3"/>
      <charset val="128"/>
      <scheme val="minor"/>
    </font>
    <font>
      <sz val="10"/>
      <name val="ＭＳ Ｐゴシック"/>
      <family val="3"/>
      <charset val="128"/>
      <scheme val="major"/>
    </font>
    <font>
      <i/>
      <sz val="14"/>
      <name val="Cambria"/>
      <family val="1"/>
    </font>
    <font>
      <sz val="11"/>
      <name val="Century"/>
      <family val="1"/>
    </font>
    <font>
      <i/>
      <sz val="10"/>
      <name val="Cambria"/>
      <family val="1"/>
    </font>
  </fonts>
  <fills count="7">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top style="thick">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thin">
        <color indexed="64"/>
      </bottom>
      <diagonal/>
    </border>
    <border>
      <left/>
      <right/>
      <top/>
      <bottom style="thick">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25" fillId="0" borderId="0" xfId="0" quotePrefix="1" applyFont="1" applyFill="1" applyBorder="1" applyAlignment="1" applyProtection="1"/>
    <xf numFmtId="0" fontId="0" fillId="0" borderId="0" xfId="0" applyProtection="1">
      <alignment vertical="center"/>
      <protection locked="0"/>
    </xf>
    <xf numFmtId="181" fontId="5" fillId="2" borderId="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2" borderId="3"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3" xfId="0" applyFont="1" applyFill="1" applyBorder="1" applyAlignment="1" applyProtection="1">
      <alignment vertical="center"/>
      <protection locked="0"/>
    </xf>
    <xf numFmtId="178" fontId="5" fillId="2" borderId="8" xfId="0" applyNumberFormat="1" applyFont="1" applyFill="1" applyBorder="1" applyAlignment="1" applyProtection="1">
      <alignment horizontal="center" vertical="center"/>
      <protection locked="0"/>
    </xf>
    <xf numFmtId="178" fontId="5" fillId="2" borderId="9" xfId="0" applyNumberFormat="1" applyFont="1" applyFill="1" applyBorder="1" applyAlignment="1" applyProtection="1">
      <alignment horizontal="center" vertical="center"/>
      <protection locked="0"/>
    </xf>
    <xf numFmtId="179" fontId="5" fillId="2" borderId="10" xfId="0" applyNumberFormat="1" applyFont="1" applyFill="1" applyBorder="1" applyAlignment="1" applyProtection="1">
      <alignment horizontal="center" vertical="center" shrinkToFit="1"/>
      <protection locked="0"/>
    </xf>
    <xf numFmtId="179" fontId="5" fillId="2" borderId="11" xfId="0" applyNumberFormat="1" applyFont="1" applyFill="1" applyBorder="1" applyAlignment="1" applyProtection="1">
      <alignment horizontal="center" vertical="center" shrinkToFit="1"/>
      <protection locked="0"/>
    </xf>
    <xf numFmtId="176" fontId="5" fillId="2" borderId="12" xfId="0" applyNumberFormat="1" applyFont="1" applyFill="1" applyBorder="1" applyProtection="1">
      <alignment vertical="center"/>
      <protection locked="0"/>
    </xf>
    <xf numFmtId="178" fontId="5" fillId="2" borderId="8" xfId="0" applyNumberFormat="1" applyFont="1" applyFill="1" applyBorder="1" applyProtection="1">
      <alignment vertical="center"/>
      <protection locked="0"/>
    </xf>
    <xf numFmtId="179" fontId="5" fillId="0" borderId="0" xfId="0" applyNumberFormat="1" applyFont="1" applyBorder="1" applyAlignment="1" applyProtection="1">
      <alignment horizontal="right" vertical="center"/>
      <protection locked="0"/>
    </xf>
    <xf numFmtId="0" fontId="5" fillId="2" borderId="13"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shrinkToFit="1"/>
      <protection locked="0"/>
    </xf>
    <xf numFmtId="178" fontId="5" fillId="2" borderId="10" xfId="0" applyNumberFormat="1" applyFont="1" applyFill="1" applyBorder="1" applyAlignment="1" applyProtection="1">
      <alignment horizontal="center" vertical="center"/>
      <protection locked="0"/>
    </xf>
    <xf numFmtId="177" fontId="6" fillId="2" borderId="8" xfId="0" applyNumberFormat="1" applyFont="1" applyFill="1" applyBorder="1" applyProtection="1">
      <alignment vertical="center"/>
      <protection locked="0"/>
    </xf>
    <xf numFmtId="0" fontId="0" fillId="0" borderId="0" xfId="0" applyProtection="1">
      <alignment vertical="center"/>
    </xf>
    <xf numFmtId="0" fontId="5" fillId="0" borderId="14"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0" fillId="0" borderId="0" xfId="0" applyBorder="1" applyProtection="1">
      <alignment vertical="center"/>
    </xf>
    <xf numFmtId="0" fontId="5" fillId="0" borderId="16" xfId="0" applyFont="1" applyBorder="1" applyAlignment="1" applyProtection="1">
      <alignment horizontal="center" vertical="center"/>
    </xf>
    <xf numFmtId="0" fontId="0" fillId="0" borderId="2" xfId="0" applyBorder="1" applyAlignment="1" applyProtection="1">
      <alignment horizontal="left" vertical="center" shrinkToFit="1"/>
    </xf>
    <xf numFmtId="0" fontId="2" fillId="0" borderId="17" xfId="0" applyFont="1" applyBorder="1" applyAlignment="1" applyProtection="1">
      <alignment horizontal="left" vertical="center" shrinkToFi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wrapText="1" shrinkToFit="1"/>
    </xf>
    <xf numFmtId="0" fontId="5" fillId="0" borderId="1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21" fillId="0" borderId="0" xfId="0" applyFont="1" applyProtection="1">
      <alignment vertical="center"/>
    </xf>
    <xf numFmtId="0" fontId="1" fillId="0" borderId="0" xfId="0" applyFont="1" applyProtection="1">
      <alignment vertical="center"/>
    </xf>
    <xf numFmtId="0" fontId="5" fillId="0" borderId="0" xfId="0" applyFont="1" applyProtection="1">
      <alignment vertical="center"/>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xf>
    <xf numFmtId="0" fontId="5" fillId="0" borderId="22" xfId="0" applyFont="1" applyBorder="1" applyProtection="1">
      <alignment vertical="center"/>
    </xf>
    <xf numFmtId="0" fontId="5" fillId="0" borderId="0" xfId="0" applyFont="1" applyBorder="1" applyProtection="1">
      <alignment vertical="center"/>
    </xf>
    <xf numFmtId="0" fontId="5" fillId="0" borderId="4" xfId="0" applyFont="1" applyBorder="1" applyProtection="1">
      <alignment vertical="center"/>
    </xf>
    <xf numFmtId="0" fontId="5" fillId="0" borderId="23" xfId="0" applyFont="1" applyBorder="1" applyProtection="1">
      <alignment vertical="center"/>
    </xf>
    <xf numFmtId="0" fontId="5" fillId="0" borderId="0" xfId="0" applyFont="1" applyBorder="1" applyAlignment="1" applyProtection="1">
      <alignment horizontal="left" vertical="top" wrapText="1"/>
    </xf>
    <xf numFmtId="0" fontId="0" fillId="0" borderId="0" xfId="0" applyBorder="1" applyAlignment="1" applyProtection="1">
      <alignment vertical="top" wrapText="1"/>
    </xf>
    <xf numFmtId="176" fontId="15" fillId="0" borderId="0" xfId="0" applyNumberFormat="1" applyFont="1" applyBorder="1" applyAlignment="1" applyProtection="1">
      <alignment horizontal="right" vertical="top"/>
    </xf>
    <xf numFmtId="0" fontId="16" fillId="0" borderId="0" xfId="0" applyFont="1" applyBorder="1" applyAlignment="1" applyProtection="1">
      <alignment vertical="top"/>
    </xf>
    <xf numFmtId="176" fontId="5" fillId="0" borderId="0" xfId="0" applyNumberFormat="1" applyFont="1" applyBorder="1" applyProtection="1">
      <alignment vertical="center"/>
    </xf>
    <xf numFmtId="0" fontId="16" fillId="0" borderId="0" xfId="0" applyFont="1" applyBorder="1" applyProtection="1">
      <alignment vertical="center"/>
    </xf>
    <xf numFmtId="176" fontId="15" fillId="0" borderId="0" xfId="0" applyNumberFormat="1" applyFont="1" applyBorder="1" applyAlignment="1" applyProtection="1">
      <alignment horizontal="right" vertical="center"/>
    </xf>
    <xf numFmtId="178" fontId="5" fillId="0" borderId="0" xfId="0" applyNumberFormat="1" applyFont="1" applyFill="1" applyBorder="1" applyProtection="1">
      <alignment vertical="center"/>
    </xf>
    <xf numFmtId="0" fontId="17" fillId="0" borderId="0" xfId="0" applyFont="1" applyBorder="1" applyAlignment="1" applyProtection="1">
      <alignment vertical="top"/>
    </xf>
    <xf numFmtId="176" fontId="5" fillId="0" borderId="24" xfId="0" applyNumberFormat="1" applyFont="1" applyFill="1" applyBorder="1" applyProtection="1">
      <alignment vertical="center"/>
    </xf>
    <xf numFmtId="0" fontId="8" fillId="0" borderId="0" xfId="0" applyFont="1" applyBorder="1" applyProtection="1">
      <alignment vertical="center"/>
    </xf>
    <xf numFmtId="0" fontId="7" fillId="0" borderId="0" xfId="0" applyFont="1" applyBorder="1" applyAlignment="1" applyProtection="1">
      <alignment horizontal="right" vertical="center"/>
    </xf>
    <xf numFmtId="176" fontId="13" fillId="0" borderId="24" xfId="0" applyNumberFormat="1" applyFont="1" applyBorder="1" applyAlignment="1" applyProtection="1">
      <alignment horizontal="center" vertical="center"/>
    </xf>
    <xf numFmtId="0" fontId="5" fillId="0" borderId="23" xfId="0" applyFont="1" applyBorder="1" applyAlignment="1" applyProtection="1">
      <alignment horizontal="left" vertical="center" shrinkToFit="1"/>
    </xf>
    <xf numFmtId="0" fontId="15" fillId="0" borderId="0" xfId="0" applyFont="1" applyBorder="1" applyProtection="1">
      <alignment vertical="center"/>
    </xf>
    <xf numFmtId="0" fontId="0" fillId="0" borderId="0" xfId="0" applyBorder="1" applyAlignment="1" applyProtection="1">
      <alignment horizontal="center" vertical="center"/>
    </xf>
    <xf numFmtId="0" fontId="5" fillId="0" borderId="0" xfId="0" applyFont="1" applyBorder="1" applyAlignment="1" applyProtection="1">
      <alignment horizontal="left" vertical="center" shrinkToFit="1"/>
    </xf>
    <xf numFmtId="0" fontId="0" fillId="0" borderId="4" xfId="0" applyBorder="1" applyAlignment="1" applyProtection="1">
      <alignment vertical="center" shrinkToFit="1"/>
    </xf>
    <xf numFmtId="0" fontId="5" fillId="0" borderId="0" xfId="0" applyFont="1" applyBorder="1" applyAlignment="1" applyProtection="1">
      <alignment horizontal="right" vertical="center"/>
    </xf>
    <xf numFmtId="183" fontId="5" fillId="0" borderId="24" xfId="1" applyNumberFormat="1" applyFont="1" applyBorder="1" applyAlignment="1" applyProtection="1">
      <alignment horizontal="right" vertical="center"/>
    </xf>
    <xf numFmtId="0" fontId="5" fillId="0" borderId="4" xfId="0" applyFont="1" applyBorder="1" applyAlignment="1" applyProtection="1">
      <alignment horizontal="center" vertical="center"/>
    </xf>
    <xf numFmtId="0" fontId="0" fillId="0" borderId="23" xfId="0" applyBorder="1" applyProtection="1">
      <alignment vertical="center"/>
    </xf>
    <xf numFmtId="177" fontId="7" fillId="0" borderId="0" xfId="0" applyNumberFormat="1" applyFont="1" applyBorder="1" applyAlignment="1" applyProtection="1">
      <alignment horizontal="center" vertical="center"/>
    </xf>
    <xf numFmtId="182" fontId="5" fillId="0" borderId="0" xfId="1" applyNumberFormat="1" applyFont="1" applyBorder="1" applyAlignment="1" applyProtection="1">
      <alignment horizontal="center" vertical="center"/>
    </xf>
    <xf numFmtId="10" fontId="5" fillId="0" borderId="0" xfId="1" applyNumberFormat="1" applyFont="1" applyBorder="1" applyAlignment="1" applyProtection="1">
      <alignment horizontal="center" vertical="center"/>
    </xf>
    <xf numFmtId="0" fontId="5" fillId="0" borderId="25" xfId="0" applyFont="1" applyBorder="1" applyProtection="1">
      <alignment vertical="center"/>
    </xf>
    <xf numFmtId="0" fontId="5" fillId="0" borderId="6" xfId="0" applyFont="1" applyBorder="1" applyProtection="1">
      <alignment vertical="center"/>
    </xf>
    <xf numFmtId="0" fontId="5" fillId="0" borderId="7" xfId="0" applyFont="1" applyBorder="1" applyProtection="1">
      <alignment vertical="center"/>
    </xf>
    <xf numFmtId="0" fontId="5" fillId="0" borderId="23" xfId="0" applyFont="1" applyBorder="1" applyAlignment="1" applyProtection="1">
      <alignment horizontal="center" vertical="center"/>
    </xf>
    <xf numFmtId="180"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178"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9" fontId="5" fillId="0" borderId="4" xfId="0" applyNumberFormat="1" applyFont="1" applyFill="1" applyBorder="1" applyAlignment="1" applyProtection="1">
      <alignment horizontal="center" vertical="center" shrinkToFit="1"/>
    </xf>
    <xf numFmtId="0" fontId="5" fillId="0" borderId="4" xfId="0" applyFont="1" applyBorder="1" applyAlignment="1" applyProtection="1">
      <alignment horizontal="right" vertical="center"/>
    </xf>
    <xf numFmtId="0" fontId="31" fillId="0" borderId="23" xfId="0" applyFont="1" applyBorder="1" applyProtection="1">
      <alignment vertical="center"/>
    </xf>
    <xf numFmtId="0" fontId="5" fillId="0" borderId="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Alignment="1" applyProtection="1">
      <alignment vertical="center" wrapText="1"/>
    </xf>
    <xf numFmtId="0" fontId="0" fillId="0" borderId="0" xfId="0" applyAlignment="1" applyProtection="1">
      <alignment vertical="center" wrapText="1"/>
    </xf>
    <xf numFmtId="176" fontId="5" fillId="0" borderId="0" xfId="0" applyNumberFormat="1" applyFont="1" applyBorder="1" applyAlignment="1" applyProtection="1">
      <alignment horizontal="right" vertical="center"/>
    </xf>
    <xf numFmtId="178" fontId="5" fillId="0" borderId="0" xfId="0" applyNumberFormat="1" applyFont="1" applyBorder="1" applyProtection="1">
      <alignment vertical="center"/>
    </xf>
    <xf numFmtId="0" fontId="17" fillId="0" borderId="0" xfId="0" applyFont="1" applyBorder="1" applyProtection="1">
      <alignment vertical="center"/>
    </xf>
    <xf numFmtId="176" fontId="17" fillId="0" borderId="0" xfId="0" applyNumberFormat="1" applyFont="1" applyBorder="1" applyAlignment="1" applyProtection="1">
      <alignment horizontal="right" vertical="center"/>
    </xf>
    <xf numFmtId="179" fontId="13" fillId="0" borderId="8" xfId="0" applyNumberFormat="1" applyFont="1" applyFill="1" applyBorder="1" applyAlignment="1" applyProtection="1">
      <alignment horizontal="center" vertical="center"/>
    </xf>
    <xf numFmtId="0" fontId="20" fillId="0" borderId="0" xfId="0" applyFont="1" applyBorder="1" applyProtection="1">
      <alignment vertical="center"/>
    </xf>
    <xf numFmtId="0" fontId="0" fillId="0" borderId="0" xfId="0" applyAlignment="1" applyProtection="1">
      <alignment vertical="top" wrapText="1"/>
    </xf>
    <xf numFmtId="0" fontId="31" fillId="0" borderId="0" xfId="0" applyFont="1" applyProtection="1">
      <alignment vertical="center"/>
    </xf>
    <xf numFmtId="176" fontId="32" fillId="0" borderId="0" xfId="0" applyNumberFormat="1" applyFont="1" applyBorder="1" applyAlignment="1" applyProtection="1">
      <alignment horizontal="right" vertical="center"/>
    </xf>
    <xf numFmtId="0" fontId="0" fillId="0" borderId="0" xfId="0" applyAlignment="1" applyProtection="1">
      <alignment vertical="center"/>
    </xf>
    <xf numFmtId="176" fontId="32" fillId="0" borderId="0" xfId="0" applyNumberFormat="1" applyFont="1" applyFill="1" applyBorder="1" applyAlignment="1" applyProtection="1">
      <alignment horizontal="right" vertical="center"/>
    </xf>
    <xf numFmtId="178" fontId="5" fillId="0" borderId="2" xfId="0" applyNumberFormat="1" applyFont="1" applyFill="1" applyBorder="1" applyProtection="1">
      <alignment vertical="center"/>
    </xf>
    <xf numFmtId="0" fontId="20" fillId="0" borderId="0" xfId="0" applyFont="1" applyFill="1" applyBorder="1" applyProtection="1">
      <alignment vertical="center"/>
    </xf>
    <xf numFmtId="0" fontId="20" fillId="0" borderId="0" xfId="0" applyFont="1" applyProtection="1">
      <alignment vertical="center"/>
    </xf>
    <xf numFmtId="178" fontId="13" fillId="0" borderId="24" xfId="0" applyNumberFormat="1" applyFont="1" applyBorder="1" applyAlignment="1" applyProtection="1">
      <alignment horizontal="center" vertical="center"/>
    </xf>
    <xf numFmtId="0" fontId="20" fillId="0" borderId="23" xfId="0" applyFont="1" applyBorder="1" applyAlignment="1" applyProtection="1">
      <alignment horizontal="left" vertical="center" shrinkToFit="1"/>
    </xf>
    <xf numFmtId="0" fontId="15" fillId="0" borderId="0" xfId="0" applyFont="1" applyProtection="1">
      <alignment vertical="center"/>
    </xf>
    <xf numFmtId="0" fontId="0" fillId="0" borderId="0" xfId="0" applyAlignment="1" applyProtection="1">
      <alignment horizontal="center" vertical="center"/>
    </xf>
    <xf numFmtId="0" fontId="20" fillId="0" borderId="0" xfId="0" applyFont="1" applyBorder="1" applyAlignment="1" applyProtection="1">
      <alignment horizontal="left" vertical="center" shrinkToFit="1"/>
    </xf>
    <xf numFmtId="0" fontId="20" fillId="0" borderId="0" xfId="0" applyFont="1" applyBorder="1" applyAlignment="1" applyProtection="1">
      <alignment horizontal="center" vertical="center"/>
    </xf>
    <xf numFmtId="0" fontId="0" fillId="0" borderId="6" xfId="0" applyBorder="1" applyProtection="1">
      <alignment vertical="center"/>
    </xf>
    <xf numFmtId="0" fontId="5" fillId="0" borderId="6" xfId="0" applyFont="1" applyBorder="1" applyAlignment="1" applyProtection="1">
      <alignment horizontal="center" vertical="center"/>
    </xf>
    <xf numFmtId="0" fontId="5" fillId="0" borderId="22" xfId="0" applyFont="1" applyBorder="1" applyAlignment="1" applyProtection="1">
      <alignment horizontal="center" vertical="center"/>
    </xf>
    <xf numFmtId="0" fontId="13" fillId="0" borderId="26" xfId="0" applyFont="1" applyBorder="1" applyAlignment="1" applyProtection="1">
      <alignment horizontal="center" vertical="center"/>
    </xf>
    <xf numFmtId="0" fontId="4" fillId="0" borderId="26" xfId="0" applyFont="1" applyBorder="1" applyAlignment="1" applyProtection="1">
      <alignment horizontal="center" vertical="center"/>
    </xf>
    <xf numFmtId="0" fontId="5" fillId="0" borderId="26" xfId="0" applyFont="1" applyBorder="1" applyAlignment="1" applyProtection="1">
      <alignment horizontal="center" vertical="center" shrinkToFit="1"/>
    </xf>
    <xf numFmtId="0" fontId="4" fillId="0" borderId="27" xfId="0" applyFont="1" applyBorder="1" applyAlignment="1" applyProtection="1">
      <alignment horizontal="center" vertical="center"/>
    </xf>
    <xf numFmtId="0" fontId="0" fillId="0" borderId="4" xfId="0" applyBorder="1" applyProtection="1">
      <alignment vertical="center"/>
    </xf>
    <xf numFmtId="0" fontId="0" fillId="0" borderId="25" xfId="0" applyBorder="1" applyProtection="1">
      <alignment vertical="center"/>
    </xf>
    <xf numFmtId="0" fontId="0" fillId="0" borderId="7" xfId="0" applyBorder="1" applyProtection="1">
      <alignment vertical="center"/>
    </xf>
    <xf numFmtId="0" fontId="5" fillId="0" borderId="27" xfId="0" applyFont="1" applyBorder="1" applyProtection="1">
      <alignment vertical="center"/>
    </xf>
    <xf numFmtId="0" fontId="7" fillId="0" borderId="0" xfId="0" applyFont="1" applyBorder="1" applyProtection="1">
      <alignment vertical="center"/>
    </xf>
    <xf numFmtId="0" fontId="15" fillId="0" borderId="0" xfId="0" applyFont="1" applyBorder="1" applyAlignment="1" applyProtection="1">
      <alignment horizontal="right" vertical="center"/>
    </xf>
    <xf numFmtId="177" fontId="5" fillId="0" borderId="8" xfId="0" applyNumberFormat="1"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xf>
    <xf numFmtId="177" fontId="5" fillId="0" borderId="24" xfId="0" applyNumberFormat="1" applyFont="1" applyFill="1" applyBorder="1" applyAlignment="1" applyProtection="1">
      <alignment horizontal="right" vertical="center"/>
    </xf>
    <xf numFmtId="177" fontId="5" fillId="0" borderId="28" xfId="0" applyNumberFormat="1" applyFont="1" applyFill="1" applyBorder="1" applyAlignment="1" applyProtection="1">
      <alignment horizontal="right" vertical="center"/>
    </xf>
    <xf numFmtId="177" fontId="13" fillId="0" borderId="24"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177" fontId="13" fillId="0" borderId="26" xfId="0" applyNumberFormat="1" applyFont="1" applyFill="1" applyBorder="1" applyAlignment="1" applyProtection="1">
      <alignment horizontal="center" vertical="center"/>
    </xf>
    <xf numFmtId="177" fontId="31" fillId="0" borderId="0" xfId="0" applyNumberFormat="1" applyFont="1" applyBorder="1" applyProtection="1">
      <alignment vertical="center"/>
    </xf>
    <xf numFmtId="0" fontId="11" fillId="0" borderId="0" xfId="0" applyFont="1" applyBorder="1" applyProtection="1">
      <alignment vertical="center"/>
    </xf>
    <xf numFmtId="0" fontId="5" fillId="0" borderId="0" xfId="0" applyFont="1" applyFill="1" applyBorder="1" applyProtection="1">
      <alignment vertical="center"/>
    </xf>
    <xf numFmtId="0" fontId="11" fillId="0" borderId="0" xfId="0" applyFont="1" applyFill="1" applyBorder="1" applyProtection="1">
      <alignment vertical="center"/>
    </xf>
    <xf numFmtId="0" fontId="1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shrinkToFit="1"/>
    </xf>
    <xf numFmtId="0" fontId="15" fillId="0" borderId="0" xfId="0" applyFont="1" applyAlignment="1" applyProtection="1">
      <alignment horizontal="right" vertical="center"/>
    </xf>
    <xf numFmtId="177" fontId="5" fillId="0" borderId="8" xfId="0" applyNumberFormat="1" applyFont="1" applyBorder="1" applyProtection="1">
      <alignment vertical="center"/>
    </xf>
    <xf numFmtId="0" fontId="17" fillId="0" borderId="0" xfId="0" applyFont="1" applyAlignment="1" applyProtection="1">
      <alignment horizontal="right" vertical="center"/>
    </xf>
    <xf numFmtId="0" fontId="14" fillId="0" borderId="0" xfId="0" applyFont="1" applyBorder="1" applyAlignment="1" applyProtection="1">
      <alignment horizontal="right" vertical="center"/>
    </xf>
    <xf numFmtId="0" fontId="10" fillId="0" borderId="0" xfId="0" applyFont="1" applyBorder="1" applyProtection="1">
      <alignment vertical="center"/>
    </xf>
    <xf numFmtId="0" fontId="0" fillId="0" borderId="23" xfId="0" applyBorder="1" applyAlignment="1" applyProtection="1">
      <alignment vertical="center"/>
    </xf>
    <xf numFmtId="0" fontId="0" fillId="0" borderId="4" xfId="0" applyBorder="1" applyAlignment="1" applyProtection="1">
      <alignment vertical="center"/>
    </xf>
    <xf numFmtId="0" fontId="4" fillId="0" borderId="2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4" xfId="0" applyBorder="1" applyAlignment="1" applyProtection="1">
      <alignment horizontal="center" vertical="center"/>
    </xf>
    <xf numFmtId="0" fontId="5" fillId="0" borderId="23" xfId="0" applyFont="1" applyBorder="1" applyAlignment="1" applyProtection="1">
      <alignment vertical="center"/>
    </xf>
    <xf numFmtId="0" fontId="5" fillId="0" borderId="4" xfId="0" applyFont="1" applyBorder="1" applyAlignment="1" applyProtection="1">
      <alignment vertical="center"/>
    </xf>
    <xf numFmtId="177" fontId="5" fillId="0" borderId="0" xfId="0" applyNumberFormat="1" applyFont="1" applyBorder="1" applyAlignment="1" applyProtection="1">
      <alignment horizontal="right" vertical="center"/>
    </xf>
    <xf numFmtId="0" fontId="8" fillId="0" borderId="0" xfId="0" applyFont="1" applyBorder="1" applyAlignment="1" applyProtection="1">
      <alignment vertical="center"/>
    </xf>
    <xf numFmtId="177" fontId="5" fillId="0" borderId="0" xfId="0" applyNumberFormat="1" applyFont="1" applyBorder="1" applyAlignment="1" applyProtection="1">
      <alignment vertical="center"/>
    </xf>
    <xf numFmtId="176"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0" fontId="5" fillId="0" borderId="25" xfId="0" applyFont="1" applyBorder="1" applyAlignment="1" applyProtection="1">
      <alignment vertical="center"/>
    </xf>
    <xf numFmtId="0" fontId="5" fillId="0" borderId="6" xfId="0" applyFont="1" applyBorder="1" applyAlignment="1" applyProtection="1">
      <alignment vertical="center"/>
    </xf>
    <xf numFmtId="0" fontId="5" fillId="0" borderId="6" xfId="0" applyFont="1" applyBorder="1" applyAlignment="1" applyProtection="1">
      <alignment horizontal="right" vertical="center"/>
    </xf>
    <xf numFmtId="178" fontId="5" fillId="0" borderId="6" xfId="0" applyNumberFormat="1" applyFont="1" applyBorder="1" applyAlignment="1" applyProtection="1">
      <alignment vertical="center"/>
    </xf>
    <xf numFmtId="0" fontId="8" fillId="0" borderId="6" xfId="0" applyFont="1" applyBorder="1" applyAlignment="1" applyProtection="1">
      <alignment vertical="center"/>
    </xf>
    <xf numFmtId="0" fontId="5" fillId="0" borderId="7" xfId="0" applyFont="1" applyBorder="1" applyAlignment="1" applyProtection="1">
      <alignment vertical="center"/>
    </xf>
    <xf numFmtId="0" fontId="20" fillId="0" borderId="19" xfId="0" applyFont="1" applyBorder="1" applyAlignment="1" applyProtection="1">
      <alignment horizontal="center" vertical="center" wrapText="1"/>
    </xf>
    <xf numFmtId="0" fontId="0" fillId="0" borderId="0" xfId="0" applyFont="1" applyBorder="1" applyProtection="1">
      <alignment vertical="center"/>
    </xf>
    <xf numFmtId="0" fontId="5" fillId="0" borderId="23" xfId="0" applyFont="1" applyBorder="1" applyAlignment="1" applyProtection="1">
      <alignment horizontal="left" vertical="center"/>
    </xf>
    <xf numFmtId="188" fontId="5" fillId="0" borderId="0" xfId="2" applyNumberFormat="1" applyFont="1" applyBorder="1" applyAlignment="1" applyProtection="1">
      <alignment horizontal="center" vertical="center"/>
    </xf>
    <xf numFmtId="186" fontId="5" fillId="0" borderId="0" xfId="2" applyNumberFormat="1" applyFont="1" applyBorder="1" applyAlignment="1" applyProtection="1">
      <alignment horizontal="left" vertical="center"/>
    </xf>
    <xf numFmtId="0" fontId="20" fillId="0" borderId="0" xfId="0" applyFont="1" applyBorder="1" applyAlignment="1" applyProtection="1">
      <alignment vertical="center" shrinkToFit="1"/>
    </xf>
    <xf numFmtId="0" fontId="20" fillId="0" borderId="4" xfId="0" applyFont="1" applyBorder="1" applyAlignment="1" applyProtection="1">
      <alignment vertical="center" shrinkToFit="1"/>
    </xf>
    <xf numFmtId="183" fontId="5" fillId="0" borderId="0" xfId="2" applyNumberFormat="1" applyFont="1" applyBorder="1" applyAlignment="1" applyProtection="1">
      <alignment horizontal="right"/>
    </xf>
    <xf numFmtId="0" fontId="29" fillId="0" borderId="4" xfId="0" applyFont="1" applyBorder="1" applyAlignment="1" applyProtection="1">
      <alignment vertical="center" shrinkToFit="1"/>
    </xf>
    <xf numFmtId="184" fontId="13" fillId="0" borderId="0" xfId="2" applyNumberFormat="1" applyFont="1" applyBorder="1" applyAlignment="1" applyProtection="1">
      <alignment horizontal="center" vertical="center"/>
    </xf>
    <xf numFmtId="38" fontId="20" fillId="0" borderId="23" xfId="3" applyFont="1" applyBorder="1" applyAlignment="1" applyProtection="1">
      <alignment vertical="center" shrinkToFit="1"/>
    </xf>
    <xf numFmtId="184" fontId="5" fillId="0" borderId="24" xfId="2" applyNumberFormat="1" applyFont="1" applyBorder="1" applyAlignment="1" applyProtection="1">
      <alignment horizontal="center" vertical="center"/>
    </xf>
    <xf numFmtId="38" fontId="20" fillId="0" borderId="0" xfId="3" applyFont="1" applyBorder="1" applyAlignment="1" applyProtection="1">
      <alignment vertical="center" shrinkToFit="1"/>
    </xf>
    <xf numFmtId="0" fontId="10" fillId="0" borderId="4" xfId="0" applyFont="1" applyBorder="1" applyAlignment="1" applyProtection="1">
      <alignment vertical="center" shrinkToFit="1"/>
    </xf>
    <xf numFmtId="184" fontId="5" fillId="0" borderId="0" xfId="2" applyNumberFormat="1" applyFont="1" applyBorder="1" applyAlignment="1" applyProtection="1">
      <alignment horizontal="center" vertical="center"/>
    </xf>
    <xf numFmtId="187" fontId="20" fillId="4" borderId="29" xfId="0" applyNumberFormat="1" applyFont="1" applyFill="1" applyBorder="1" applyAlignment="1" applyProtection="1">
      <alignment horizontal="right" vertical="top" wrapText="1"/>
    </xf>
    <xf numFmtId="185" fontId="20" fillId="4" borderId="30" xfId="0" applyNumberFormat="1" applyFont="1" applyFill="1" applyBorder="1" applyAlignment="1" applyProtection="1">
      <alignment horizontal="left" vertical="top" wrapText="1"/>
    </xf>
    <xf numFmtId="0" fontId="5" fillId="0" borderId="31" xfId="0" applyFont="1" applyFill="1" applyBorder="1" applyAlignment="1" applyProtection="1">
      <alignment horizontal="center" vertical="center"/>
    </xf>
    <xf numFmtId="0" fontId="0" fillId="0" borderId="0" xfId="0" applyFill="1" applyBorder="1" applyProtection="1">
      <alignment vertical="center"/>
    </xf>
    <xf numFmtId="0" fontId="10" fillId="0" borderId="0" xfId="0" applyFont="1" applyBorder="1" applyAlignment="1" applyProtection="1">
      <alignment vertical="center"/>
    </xf>
    <xf numFmtId="0" fontId="5" fillId="4" borderId="13" xfId="0" applyFont="1" applyFill="1" applyBorder="1" applyAlignment="1" applyProtection="1">
      <alignment vertical="center"/>
    </xf>
    <xf numFmtId="0" fontId="5" fillId="4" borderId="32" xfId="0" applyFont="1" applyFill="1" applyBorder="1" applyAlignment="1" applyProtection="1">
      <alignment vertical="center"/>
    </xf>
    <xf numFmtId="0" fontId="5" fillId="4" borderId="33" xfId="0" applyFont="1" applyFill="1" applyBorder="1" applyAlignment="1" applyProtection="1">
      <alignment vertical="center"/>
    </xf>
    <xf numFmtId="0" fontId="5" fillId="4" borderId="30" xfId="0" applyFont="1" applyFill="1" applyBorder="1" applyAlignment="1" applyProtection="1">
      <alignment vertical="center"/>
    </xf>
    <xf numFmtId="0" fontId="6" fillId="0" borderId="0" xfId="0" applyFont="1" applyFill="1" applyBorder="1" applyAlignment="1" applyProtection="1">
      <alignment vertical="center"/>
    </xf>
    <xf numFmtId="0" fontId="10" fillId="0" borderId="0" xfId="0" applyFont="1" applyBorder="1" applyAlignment="1" applyProtection="1">
      <alignment vertical="center" shrinkToFit="1"/>
    </xf>
    <xf numFmtId="0" fontId="5" fillId="0" borderId="4" xfId="0" applyFont="1" applyBorder="1" applyAlignment="1" applyProtection="1">
      <alignment vertical="center" shrinkToFit="1"/>
    </xf>
    <xf numFmtId="0" fontId="10" fillId="0" borderId="0" xfId="0" applyFont="1" applyAlignment="1" applyProtection="1">
      <alignment vertical="center" shrinkToFit="1"/>
    </xf>
    <xf numFmtId="0" fontId="5" fillId="0" borderId="34" xfId="0" applyFont="1" applyBorder="1" applyAlignment="1" applyProtection="1">
      <alignment horizontal="center" vertical="center"/>
    </xf>
    <xf numFmtId="0" fontId="5" fillId="0" borderId="34" xfId="0" applyFont="1" applyBorder="1" applyAlignment="1" applyProtection="1">
      <alignment horizontal="center" vertical="center" shrinkToFit="1"/>
    </xf>
    <xf numFmtId="178" fontId="5" fillId="3" borderId="34" xfId="0" applyNumberFormat="1" applyFont="1" applyFill="1" applyBorder="1" applyAlignment="1" applyProtection="1">
      <alignment horizontal="center" vertical="center"/>
      <protection locked="0"/>
    </xf>
    <xf numFmtId="179" fontId="5" fillId="3" borderId="35" xfId="0" applyNumberFormat="1" applyFont="1" applyFill="1" applyBorder="1" applyAlignment="1" applyProtection="1">
      <alignment horizontal="center" vertical="center" shrinkToFit="1"/>
      <protection locked="0"/>
    </xf>
    <xf numFmtId="31" fontId="5" fillId="6" borderId="69" xfId="0" applyNumberFormat="1" applyFont="1" applyFill="1" applyBorder="1" applyAlignment="1" applyProtection="1">
      <alignment horizontal="center" vertical="center"/>
      <protection locked="0"/>
    </xf>
    <xf numFmtId="0" fontId="5" fillId="6" borderId="69" xfId="0" applyFont="1" applyFill="1" applyBorder="1" applyAlignment="1" applyProtection="1">
      <alignment horizontal="center" vertical="center"/>
      <protection locked="0"/>
    </xf>
    <xf numFmtId="0" fontId="5" fillId="6" borderId="56" xfId="0" applyFont="1" applyFill="1" applyBorder="1" applyAlignment="1" applyProtection="1">
      <alignment horizontal="center" vertical="center"/>
      <protection locked="0"/>
    </xf>
    <xf numFmtId="0" fontId="15" fillId="0" borderId="0" xfId="0" applyFont="1" applyBorder="1" applyAlignment="1" applyProtection="1">
      <alignment vertical="center"/>
    </xf>
    <xf numFmtId="0" fontId="35"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xf>
    <xf numFmtId="0" fontId="5" fillId="0" borderId="1" xfId="0" applyFont="1" applyBorder="1" applyAlignment="1" applyProtection="1">
      <alignment horizontal="center" vertical="center"/>
    </xf>
    <xf numFmtId="0" fontId="0" fillId="0" borderId="0" xfId="0" applyAlignment="1" applyProtection="1">
      <alignment vertical="center" shrinkToFit="1"/>
    </xf>
    <xf numFmtId="0" fontId="5" fillId="0" borderId="0"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0" xfId="0" applyFont="1" applyBorder="1" applyAlignment="1" applyProtection="1">
      <alignment horizontal="left" vertical="center"/>
    </xf>
    <xf numFmtId="49" fontId="33" fillId="0" borderId="0" xfId="3" applyNumberFormat="1" applyFont="1" applyBorder="1" applyAlignment="1" applyProtection="1">
      <alignment horizontal="left" vertical="center" wrapText="1"/>
    </xf>
    <xf numFmtId="0" fontId="10" fillId="0" borderId="70" xfId="0" applyFont="1" applyBorder="1" applyAlignment="1" applyProtection="1">
      <alignment horizontal="center" vertical="center"/>
      <protection locked="0"/>
    </xf>
    <xf numFmtId="177" fontId="5" fillId="3" borderId="8" xfId="0" applyNumberFormat="1" applyFont="1" applyFill="1" applyBorder="1" applyAlignment="1" applyProtection="1">
      <alignment horizontal="right" vertical="center"/>
      <protection locked="0"/>
    </xf>
    <xf numFmtId="177" fontId="13" fillId="3" borderId="8" xfId="0" applyNumberFormat="1" applyFont="1" applyFill="1" applyBorder="1" applyAlignment="1" applyProtection="1">
      <alignment horizontal="right" vertical="center"/>
      <protection locked="0"/>
    </xf>
    <xf numFmtId="180" fontId="5" fillId="2" borderId="1" xfId="0" applyNumberFormat="1" applyFont="1" applyFill="1" applyBorder="1" applyAlignment="1" applyProtection="1">
      <alignment horizontal="right" vertical="center"/>
      <protection locked="0"/>
    </xf>
    <xf numFmtId="0" fontId="0" fillId="0" borderId="36" xfId="0" applyBorder="1" applyProtection="1">
      <alignment vertical="center"/>
      <protection locked="0"/>
    </xf>
    <xf numFmtId="0" fontId="0" fillId="2" borderId="37" xfId="0" applyFill="1" applyBorder="1" applyAlignment="1" applyProtection="1">
      <alignment horizontal="center"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31" fontId="0" fillId="2" borderId="38" xfId="0" applyNumberFormat="1" applyFont="1" applyFill="1" applyBorder="1" applyAlignment="1" applyProtection="1">
      <alignment horizontal="center" vertical="center" wrapText="1"/>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13" fillId="3" borderId="31" xfId="0" applyFont="1" applyFill="1" applyBorder="1" applyAlignment="1" applyProtection="1">
      <alignment horizontal="center" vertical="center"/>
      <protection locked="0"/>
    </xf>
    <xf numFmtId="0" fontId="0" fillId="0" borderId="41" xfId="0" applyBorder="1" applyProtection="1">
      <alignment vertical="center"/>
      <protection locked="0"/>
    </xf>
    <xf numFmtId="0" fontId="0" fillId="0" borderId="18" xfId="0" applyBorder="1" applyProtection="1">
      <alignment vertical="center"/>
      <protection locked="0"/>
    </xf>
    <xf numFmtId="0" fontId="13" fillId="2" borderId="42" xfId="0" applyFont="1" applyFill="1" applyBorder="1" applyAlignment="1" applyProtection="1">
      <alignment horizontal="center" vertical="center"/>
      <protection locked="0"/>
    </xf>
    <xf numFmtId="0" fontId="0" fillId="0" borderId="13" xfId="0" applyBorder="1" applyProtection="1">
      <alignment vertical="center"/>
      <protection locked="0"/>
    </xf>
    <xf numFmtId="0" fontId="0" fillId="0" borderId="32"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9" fillId="0" borderId="43" xfId="0" applyFont="1"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29" xfId="0" applyBorder="1" applyAlignment="1" applyProtection="1">
      <alignment horizontal="center" vertical="center"/>
    </xf>
    <xf numFmtId="0" fontId="0" fillId="0" borderId="33" xfId="0" applyBorder="1" applyAlignment="1" applyProtection="1">
      <alignment horizontal="center" vertical="center"/>
    </xf>
    <xf numFmtId="0" fontId="0" fillId="0" borderId="46" xfId="0" applyBorder="1" applyAlignment="1" applyProtection="1">
      <alignment horizontal="center" vertical="center"/>
    </xf>
    <xf numFmtId="0" fontId="5" fillId="0" borderId="12"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20" fillId="0" borderId="70" xfId="0" applyFont="1" applyBorder="1" applyAlignment="1" applyProtection="1">
      <alignment horizontal="center" vertical="center"/>
      <protection locked="0"/>
    </xf>
    <xf numFmtId="31" fontId="5" fillId="0" borderId="50" xfId="0" applyNumberFormat="1" applyFont="1" applyBorder="1" applyAlignment="1" applyProtection="1">
      <alignment horizontal="center" vertical="center"/>
      <protection locked="0"/>
    </xf>
    <xf numFmtId="0" fontId="0" fillId="0" borderId="51" xfId="0" applyBorder="1" applyProtection="1">
      <alignment vertical="center"/>
      <protection locked="0"/>
    </xf>
    <xf numFmtId="0" fontId="0" fillId="2" borderId="29" xfId="0" applyFill="1" applyBorder="1" applyAlignment="1" applyProtection="1">
      <alignment horizontal="center" vertical="center"/>
      <protection locked="0"/>
    </xf>
    <xf numFmtId="0" fontId="0" fillId="0" borderId="33" xfId="0" applyBorder="1" applyProtection="1">
      <alignment vertical="center"/>
      <protection locked="0"/>
    </xf>
    <xf numFmtId="0" fontId="0" fillId="0" borderId="30" xfId="0" applyBorder="1" applyProtection="1">
      <alignment vertical="center"/>
      <protection locked="0"/>
    </xf>
    <xf numFmtId="181" fontId="5" fillId="2" borderId="1" xfId="0" applyNumberFormat="1" applyFont="1" applyFill="1" applyBorder="1" applyAlignment="1" applyProtection="1">
      <alignment horizontal="left" vertical="top" wrapText="1"/>
      <protection locked="0"/>
    </xf>
    <xf numFmtId="0" fontId="0" fillId="0" borderId="2" xfId="0" applyBorder="1" applyProtection="1">
      <alignment vertical="center"/>
      <protection locked="0"/>
    </xf>
    <xf numFmtId="0" fontId="13" fillId="2" borderId="1" xfId="0" applyFont="1" applyFill="1" applyBorder="1" applyAlignment="1" applyProtection="1">
      <alignment horizontal="center" vertical="center"/>
      <protection locked="0"/>
    </xf>
    <xf numFmtId="0" fontId="0" fillId="0" borderId="17" xfId="0" applyBorder="1" applyProtection="1">
      <alignment vertical="center"/>
      <protection locked="0"/>
    </xf>
    <xf numFmtId="0" fontId="12" fillId="5" borderId="66" xfId="0" applyFont="1" applyFill="1" applyBorder="1" applyAlignment="1" applyProtection="1">
      <alignment horizontal="center" vertical="center"/>
    </xf>
    <xf numFmtId="0" fontId="12" fillId="5" borderId="67" xfId="0" applyFont="1" applyFill="1" applyBorder="1" applyAlignment="1" applyProtection="1">
      <alignment horizontal="center" vertical="center"/>
    </xf>
    <xf numFmtId="0" fontId="12" fillId="5" borderId="68" xfId="0" applyFont="1" applyFill="1" applyBorder="1" applyAlignment="1" applyProtection="1">
      <alignment horizontal="center" vertical="center"/>
    </xf>
    <xf numFmtId="0" fontId="5" fillId="0" borderId="52" xfId="0" applyFont="1" applyBorder="1" applyAlignment="1" applyProtection="1">
      <alignment horizontal="center" vertical="center" wrapText="1"/>
    </xf>
    <xf numFmtId="0" fontId="0" fillId="0" borderId="53" xfId="0" applyBorder="1" applyAlignment="1" applyProtection="1">
      <alignment horizontal="center" vertical="center"/>
    </xf>
    <xf numFmtId="0" fontId="6" fillId="2" borderId="54" xfId="0" applyFont="1" applyFill="1" applyBorder="1" applyAlignment="1" applyProtection="1">
      <alignment horizontal="center" vertical="center"/>
      <protection locked="0"/>
    </xf>
    <xf numFmtId="0" fontId="0" fillId="0" borderId="55" xfId="0" applyBorder="1" applyProtection="1">
      <alignment vertical="center"/>
      <protection locked="0"/>
    </xf>
    <xf numFmtId="181" fontId="5" fillId="2" borderId="2" xfId="0" applyNumberFormat="1" applyFont="1" applyFill="1" applyBorder="1" applyAlignment="1" applyProtection="1">
      <alignment horizontal="left" vertical="center"/>
      <protection locked="0"/>
    </xf>
    <xf numFmtId="0" fontId="5" fillId="0" borderId="15"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13" fillId="3" borderId="4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0" fontId="5" fillId="0" borderId="2" xfId="0" applyFont="1" applyBorder="1" applyProtection="1">
      <alignment vertical="center"/>
      <protection locked="0"/>
    </xf>
    <xf numFmtId="0" fontId="5" fillId="0" borderId="17" xfId="0" applyFont="1" applyBorder="1" applyProtection="1">
      <alignment vertical="center"/>
      <protection locked="0"/>
    </xf>
    <xf numFmtId="0" fontId="6" fillId="2" borderId="31"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0" fillId="0" borderId="31" xfId="0" applyBorder="1" applyAlignment="1" applyProtection="1">
      <alignment horizontal="center" vertical="center"/>
    </xf>
    <xf numFmtId="0" fontId="0" fillId="0" borderId="58" xfId="0" applyBorder="1" applyAlignment="1" applyProtection="1">
      <alignment horizontal="center" vertical="center"/>
    </xf>
    <xf numFmtId="178" fontId="7" fillId="0" borderId="59" xfId="0" applyNumberFormat="1" applyFont="1" applyBorder="1" applyAlignment="1" applyProtection="1">
      <alignment horizontal="center" vertical="center"/>
    </xf>
    <xf numFmtId="178" fontId="7" fillId="0" borderId="51" xfId="0" applyNumberFormat="1" applyFont="1" applyBorder="1" applyAlignment="1" applyProtection="1">
      <alignment horizontal="center" vertical="center"/>
    </xf>
    <xf numFmtId="0" fontId="0" fillId="0" borderId="37" xfId="0" applyFont="1" applyBorder="1" applyAlignment="1" applyProtection="1">
      <alignment horizontal="left" vertical="center" wrapText="1"/>
    </xf>
    <xf numFmtId="0" fontId="0" fillId="0" borderId="26" xfId="0" applyFont="1" applyBorder="1" applyAlignment="1" applyProtection="1">
      <alignment horizontal="left" vertical="center" wrapText="1"/>
    </xf>
    <xf numFmtId="0" fontId="0" fillId="0" borderId="60" xfId="0" applyFont="1" applyBorder="1" applyAlignment="1" applyProtection="1">
      <alignment horizontal="left" vertical="center" wrapText="1"/>
    </xf>
    <xf numFmtId="0" fontId="0" fillId="0" borderId="29" xfId="0" applyFont="1" applyBorder="1" applyAlignment="1" applyProtection="1">
      <alignment horizontal="left" vertical="center" wrapText="1"/>
    </xf>
    <xf numFmtId="0" fontId="0" fillId="0" borderId="33"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20" fillId="4" borderId="37" xfId="0" applyFont="1" applyFill="1" applyBorder="1" applyAlignment="1" applyProtection="1">
      <alignment horizontal="center" wrapText="1"/>
    </xf>
    <xf numFmtId="0" fontId="20" fillId="4" borderId="27" xfId="0" applyFont="1" applyFill="1" applyBorder="1" applyAlignment="1" applyProtection="1">
      <alignment horizontal="center" wrapText="1"/>
    </xf>
    <xf numFmtId="0" fontId="14" fillId="0" borderId="12" xfId="0" applyFont="1" applyBorder="1" applyAlignment="1" applyProtection="1">
      <alignment horizontal="center" vertical="center"/>
    </xf>
    <xf numFmtId="0" fontId="19" fillId="0" borderId="51" xfId="0" applyFont="1" applyBorder="1" applyAlignment="1" applyProtection="1">
      <alignment horizontal="center" vertical="center"/>
    </xf>
    <xf numFmtId="0" fontId="30" fillId="0" borderId="59" xfId="0" applyFont="1" applyBorder="1" applyAlignment="1" applyProtection="1">
      <alignment horizontal="center" vertical="center"/>
    </xf>
    <xf numFmtId="0" fontId="0" fillId="0" borderId="42" xfId="0" applyBorder="1" applyAlignment="1" applyProtection="1">
      <alignment vertical="center"/>
    </xf>
    <xf numFmtId="0" fontId="0" fillId="0" borderId="13" xfId="0" applyBorder="1" applyAlignment="1" applyProtection="1">
      <alignment vertical="center"/>
    </xf>
    <xf numFmtId="0" fontId="0" fillId="0" borderId="61" xfId="0" applyBorder="1" applyAlignment="1" applyProtection="1">
      <alignment vertical="center"/>
    </xf>
    <xf numFmtId="0" fontId="0" fillId="0" borderId="29" xfId="0" applyBorder="1" applyAlignment="1" applyProtection="1">
      <alignment vertical="center"/>
    </xf>
    <xf numFmtId="0" fontId="0" fillId="0" borderId="33" xfId="0" applyBorder="1" applyAlignment="1" applyProtection="1">
      <alignment vertical="center"/>
    </xf>
    <xf numFmtId="0" fontId="0" fillId="0" borderId="46" xfId="0" applyBorder="1" applyAlignment="1" applyProtection="1">
      <alignment vertical="center"/>
    </xf>
    <xf numFmtId="0" fontId="20" fillId="0" borderId="42" xfId="0" applyFont="1" applyBorder="1" applyAlignment="1" applyProtection="1">
      <alignment horizontal="center" vertical="center" wrapText="1"/>
    </xf>
    <xf numFmtId="0" fontId="20" fillId="0" borderId="32"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5" fillId="0" borderId="51" xfId="0" applyFont="1" applyBorder="1" applyAlignment="1" applyProtection="1">
      <alignment horizontal="center" vertical="center" shrinkToFit="1"/>
    </xf>
    <xf numFmtId="176" fontId="7" fillId="0" borderId="8" xfId="0" applyNumberFormat="1" applyFont="1" applyBorder="1" applyAlignment="1" applyProtection="1">
      <alignment horizontal="center" vertical="center"/>
    </xf>
    <xf numFmtId="0" fontId="10" fillId="0" borderId="42"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5" fillId="4" borderId="42" xfId="0" applyFont="1" applyFill="1" applyBorder="1" applyAlignment="1" applyProtection="1">
      <alignment horizontal="left" vertical="center"/>
    </xf>
    <xf numFmtId="0" fontId="5" fillId="4" borderId="29" xfId="0" applyFont="1" applyFill="1" applyBorder="1" applyAlignment="1" applyProtection="1">
      <alignment horizontal="left" vertical="center"/>
    </xf>
    <xf numFmtId="179" fontId="7" fillId="0" borderId="12" xfId="0" applyNumberFormat="1" applyFont="1" applyBorder="1" applyAlignment="1" applyProtection="1">
      <alignment horizontal="center" vertical="center"/>
    </xf>
    <xf numFmtId="179" fontId="7" fillId="0" borderId="51" xfId="0" applyNumberFormat="1" applyFont="1" applyBorder="1" applyAlignment="1" applyProtection="1">
      <alignment horizontal="center" vertical="center"/>
    </xf>
    <xf numFmtId="0" fontId="0" fillId="0" borderId="12" xfId="0" applyBorder="1" applyAlignment="1" applyProtection="1">
      <alignment vertical="center" wrapText="1"/>
    </xf>
    <xf numFmtId="0" fontId="0" fillId="0" borderId="59" xfId="0" applyBorder="1" applyAlignment="1" applyProtection="1">
      <alignment vertical="center" wrapText="1"/>
    </xf>
    <xf numFmtId="0" fontId="0" fillId="0" borderId="47" xfId="0" applyBorder="1" applyAlignment="1" applyProtection="1">
      <alignment vertical="center" wrapText="1"/>
    </xf>
    <xf numFmtId="0" fontId="0" fillId="0" borderId="42" xfId="0" applyBorder="1" applyAlignment="1" applyProtection="1">
      <alignment horizontal="left" vertical="center"/>
    </xf>
    <xf numFmtId="0" fontId="0" fillId="0" borderId="13" xfId="0" applyBorder="1" applyAlignment="1" applyProtection="1">
      <alignment horizontal="left" vertical="center"/>
    </xf>
    <xf numFmtId="0" fontId="0" fillId="0" borderId="61" xfId="0" applyBorder="1" applyAlignment="1" applyProtection="1">
      <alignment horizontal="left" vertical="center"/>
    </xf>
    <xf numFmtId="0" fontId="0" fillId="0" borderId="3" xfId="0" applyBorder="1" applyAlignment="1" applyProtection="1">
      <alignment horizontal="left" vertical="center"/>
    </xf>
    <xf numFmtId="0" fontId="0" fillId="0" borderId="0" xfId="0" applyBorder="1" applyAlignment="1" applyProtection="1">
      <alignment horizontal="left" vertical="center"/>
    </xf>
    <xf numFmtId="0" fontId="0" fillId="0" borderId="62" xfId="0" applyBorder="1" applyAlignment="1" applyProtection="1">
      <alignment horizontal="left" vertical="center"/>
    </xf>
    <xf numFmtId="0" fontId="0" fillId="0" borderId="29" xfId="0" applyBorder="1" applyAlignment="1" applyProtection="1">
      <alignment horizontal="left" vertical="center"/>
    </xf>
    <xf numFmtId="0" fontId="0" fillId="0" borderId="33" xfId="0" applyBorder="1" applyAlignment="1" applyProtection="1">
      <alignment horizontal="left" vertical="center"/>
    </xf>
    <xf numFmtId="0" fontId="0" fillId="0" borderId="46" xfId="0" applyBorder="1" applyAlignment="1" applyProtection="1">
      <alignment horizontal="left" vertical="center"/>
    </xf>
    <xf numFmtId="0" fontId="0" fillId="4" borderId="63" xfId="0" applyFill="1" applyBorder="1" applyAlignment="1" applyProtection="1">
      <alignment horizontal="center" vertical="center" wrapText="1"/>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20" fillId="0" borderId="5"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5" fillId="0" borderId="42"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61" xfId="0" applyFont="1" applyBorder="1" applyAlignment="1" applyProtection="1">
      <alignment vertical="center" wrapText="1"/>
    </xf>
    <xf numFmtId="0" fontId="5" fillId="0" borderId="29" xfId="0" applyFont="1" applyBorder="1" applyAlignment="1" applyProtection="1">
      <alignment vertical="center" wrapText="1"/>
    </xf>
    <xf numFmtId="0" fontId="5" fillId="0" borderId="33" xfId="0" applyFont="1" applyBorder="1" applyAlignment="1" applyProtection="1">
      <alignment vertical="center" wrapText="1"/>
    </xf>
    <xf numFmtId="0" fontId="5" fillId="0" borderId="46" xfId="0" applyFont="1" applyBorder="1" applyAlignment="1" applyProtection="1">
      <alignment vertical="center" wrapText="1"/>
    </xf>
    <xf numFmtId="177" fontId="7" fillId="0" borderId="12" xfId="0" applyNumberFormat="1" applyFont="1" applyBorder="1" applyAlignment="1" applyProtection="1">
      <alignment horizontal="center" vertical="center"/>
    </xf>
    <xf numFmtId="177" fontId="7" fillId="0" borderId="51" xfId="0" applyNumberFormat="1" applyFont="1" applyBorder="1" applyAlignment="1" applyProtection="1">
      <alignment horizontal="center" vertical="center"/>
    </xf>
    <xf numFmtId="178" fontId="7" fillId="0" borderId="12" xfId="0" applyNumberFormat="1" applyFont="1" applyBorder="1" applyAlignment="1" applyProtection="1">
      <alignment horizontal="center" vertical="center" wrapText="1"/>
    </xf>
    <xf numFmtId="178" fontId="7" fillId="0" borderId="47" xfId="0" applyNumberFormat="1"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9" fillId="0" borderId="47" xfId="0" applyFont="1" applyBorder="1" applyAlignment="1" applyProtection="1">
      <alignment horizontal="center" vertical="center" wrapText="1"/>
    </xf>
    <xf numFmtId="0" fontId="5" fillId="0" borderId="13" xfId="0" applyFont="1" applyBorder="1" applyAlignment="1" applyProtection="1">
      <alignment vertical="center"/>
    </xf>
    <xf numFmtId="0" fontId="5" fillId="0" borderId="61" xfId="0" applyFont="1" applyBorder="1" applyAlignment="1" applyProtection="1">
      <alignment vertical="center"/>
    </xf>
    <xf numFmtId="0" fontId="5" fillId="0" borderId="29" xfId="0" applyFont="1" applyBorder="1" applyAlignment="1" applyProtection="1">
      <alignment vertical="center"/>
    </xf>
    <xf numFmtId="0" fontId="5" fillId="0" borderId="33" xfId="0" applyFont="1" applyBorder="1" applyAlignment="1" applyProtection="1">
      <alignment vertical="center"/>
    </xf>
    <xf numFmtId="0" fontId="5" fillId="0" borderId="46" xfId="0" applyFont="1" applyBorder="1" applyAlignment="1" applyProtection="1">
      <alignment vertical="center"/>
    </xf>
    <xf numFmtId="0" fontId="5" fillId="0" borderId="5" xfId="0" applyFont="1" applyBorder="1" applyAlignment="1" applyProtection="1">
      <alignment vertical="center" wrapText="1"/>
    </xf>
    <xf numFmtId="0" fontId="5" fillId="0" borderId="6" xfId="0" applyFont="1" applyBorder="1" applyAlignment="1" applyProtection="1">
      <alignment vertical="center" wrapText="1"/>
    </xf>
    <xf numFmtId="0" fontId="5" fillId="0" borderId="20" xfId="0" applyFont="1" applyBorder="1" applyAlignment="1" applyProtection="1">
      <alignment vertical="center" wrapText="1"/>
    </xf>
    <xf numFmtId="0" fontId="0" fillId="6" borderId="56" xfId="0" applyFont="1" applyFill="1" applyBorder="1" applyAlignment="1" applyProtection="1">
      <alignment horizontal="center" vertical="center" wrapText="1"/>
    </xf>
    <xf numFmtId="0" fontId="0" fillId="6" borderId="56" xfId="0" applyFill="1" applyBorder="1" applyAlignment="1" applyProtection="1">
      <alignment vertical="center"/>
    </xf>
    <xf numFmtId="0" fontId="0" fillId="6" borderId="57" xfId="0" applyFill="1" applyBorder="1" applyAlignment="1" applyProtection="1">
      <alignment vertical="center"/>
    </xf>
    <xf numFmtId="0" fontId="5" fillId="0" borderId="59" xfId="0" applyFont="1" applyBorder="1" applyAlignment="1" applyProtection="1">
      <alignment horizontal="center" vertical="center" shrinkToFit="1"/>
    </xf>
    <xf numFmtId="0" fontId="0" fillId="0" borderId="3"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62"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33" xfId="0" applyFont="1" applyBorder="1" applyAlignment="1" applyProtection="1">
      <alignment horizontal="left" vertical="center"/>
    </xf>
    <xf numFmtId="0" fontId="2" fillId="0" borderId="46" xfId="0" applyFont="1" applyBorder="1" applyAlignment="1" applyProtection="1">
      <alignment horizontal="left" vertical="center"/>
    </xf>
    <xf numFmtId="0" fontId="10" fillId="0" borderId="42" xfId="0" applyFont="1" applyBorder="1" applyAlignment="1" applyProtection="1">
      <alignment vertical="center" wrapText="1"/>
    </xf>
    <xf numFmtId="0" fontId="10" fillId="0" borderId="32" xfId="0" applyFont="1" applyBorder="1" applyAlignment="1" applyProtection="1">
      <alignment vertical="center" wrapText="1"/>
    </xf>
    <xf numFmtId="0" fontId="10" fillId="0" borderId="29" xfId="0" applyFont="1" applyBorder="1" applyAlignment="1" applyProtection="1">
      <alignment vertical="center" wrapText="1"/>
    </xf>
    <xf numFmtId="0" fontId="10" fillId="0" borderId="30" xfId="0" applyFont="1" applyBorder="1" applyAlignment="1" applyProtection="1">
      <alignment vertical="center" wrapTex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0" fontId="15" fillId="0" borderId="0" xfId="0" applyFont="1" applyBorder="1" applyAlignment="1" applyProtection="1">
      <alignment horizontal="justify" vertical="justify" wrapText="1"/>
    </xf>
    <xf numFmtId="38" fontId="5" fillId="0" borderId="0" xfId="3" applyFont="1" applyBorder="1" applyAlignment="1" applyProtection="1">
      <alignment horizontal="right" vertical="center" shrinkToFit="1"/>
    </xf>
    <xf numFmtId="0" fontId="13" fillId="0" borderId="41"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180" fontId="5" fillId="3" borderId="34" xfId="0" applyNumberFormat="1" applyFont="1" applyFill="1" applyBorder="1" applyAlignment="1" applyProtection="1">
      <alignment horizontal="center" vertical="center"/>
      <protection locked="0"/>
    </xf>
    <xf numFmtId="0" fontId="5" fillId="0" borderId="48" xfId="0" applyFont="1" applyBorder="1" applyAlignment="1" applyProtection="1">
      <alignment horizontal="center" vertical="center"/>
    </xf>
    <xf numFmtId="0" fontId="5" fillId="0" borderId="64" xfId="0" applyFont="1" applyBorder="1" applyAlignment="1" applyProtection="1">
      <alignment horizontal="center" vertical="center"/>
    </xf>
    <xf numFmtId="49" fontId="15" fillId="0" borderId="0" xfId="3" applyNumberFormat="1" applyFont="1" applyBorder="1" applyAlignment="1" applyProtection="1">
      <alignment horizontal="justify" vertical="justify" wrapText="1"/>
    </xf>
    <xf numFmtId="0" fontId="13" fillId="0" borderId="54" xfId="0" applyFont="1" applyBorder="1" applyAlignment="1" applyProtection="1">
      <alignment horizontal="center" vertical="center"/>
    </xf>
    <xf numFmtId="0" fontId="13" fillId="0" borderId="65" xfId="0" applyFont="1" applyBorder="1" applyAlignment="1" applyProtection="1">
      <alignment horizontal="center" vertical="center"/>
    </xf>
    <xf numFmtId="0" fontId="13" fillId="0" borderId="55" xfId="0" applyFont="1" applyBorder="1" applyAlignment="1" applyProtection="1">
      <alignment horizontal="center" vertical="center"/>
    </xf>
    <xf numFmtId="0" fontId="17" fillId="0" borderId="0" xfId="0" applyFont="1" applyBorder="1" applyAlignment="1" applyProtection="1">
      <alignment horizontal="left" vertical="center" shrinkToFit="1"/>
    </xf>
    <xf numFmtId="0" fontId="5" fillId="0" borderId="50" xfId="0" applyFont="1" applyBorder="1" applyAlignment="1" applyProtection="1">
      <alignment horizontal="center" vertical="center" shrinkToFit="1"/>
    </xf>
    <xf numFmtId="0" fontId="5" fillId="0" borderId="0" xfId="0" applyFont="1" applyBorder="1" applyAlignment="1" applyProtection="1">
      <alignment horizontal="justify" vertical="justify" wrapText="1"/>
    </xf>
    <xf numFmtId="0" fontId="5" fillId="0" borderId="50" xfId="0" applyFont="1" applyBorder="1" applyAlignment="1" applyProtection="1">
      <alignment horizontal="center" vertical="center"/>
    </xf>
    <xf numFmtId="0" fontId="5" fillId="0" borderId="47" xfId="0" applyFont="1" applyBorder="1" applyAlignment="1" applyProtection="1">
      <alignment horizontal="center" vertical="center"/>
    </xf>
    <xf numFmtId="180" fontId="5" fillId="3" borderId="9" xfId="0" applyNumberFormat="1" applyFont="1" applyFill="1" applyBorder="1" applyAlignment="1" applyProtection="1">
      <alignment horizontal="center" vertical="center"/>
      <protection locked="0"/>
    </xf>
    <xf numFmtId="180" fontId="5" fillId="3" borderId="51"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5" fillId="0" borderId="0" xfId="0" applyFont="1" applyBorder="1" applyAlignment="1" applyProtection="1">
      <alignment horizontal="left" vertical="justify" wrapText="1"/>
    </xf>
    <xf numFmtId="0" fontId="5" fillId="0" borderId="50" xfId="0" applyFont="1" applyBorder="1" applyAlignment="1" applyProtection="1">
      <alignment horizontal="center" vertical="center" wrapText="1" shrinkToFit="1"/>
    </xf>
    <xf numFmtId="0" fontId="18" fillId="0" borderId="0" xfId="0" applyFont="1" applyBorder="1" applyAlignment="1" applyProtection="1">
      <alignment vertical="center" shrinkToFit="1"/>
    </xf>
    <xf numFmtId="0" fontId="0" fillId="0" borderId="0" xfId="0" applyAlignment="1" applyProtection="1">
      <alignment vertical="center" shrinkToFit="1"/>
    </xf>
    <xf numFmtId="0" fontId="5" fillId="0" borderId="0"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0" xfId="0" applyFont="1" applyBorder="1" applyAlignment="1" applyProtection="1">
      <alignment horizontal="left" vertical="top"/>
    </xf>
    <xf numFmtId="0" fontId="5" fillId="0" borderId="0" xfId="0" applyFont="1" applyAlignment="1" applyProtection="1">
      <alignment horizontal="left" vertical="top"/>
    </xf>
    <xf numFmtId="0" fontId="5" fillId="0" borderId="0" xfId="0" applyFont="1" applyBorder="1" applyAlignment="1" applyProtection="1">
      <alignment horizontal="left" vertical="center"/>
    </xf>
    <xf numFmtId="0" fontId="12" fillId="5" borderId="66"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68" xfId="0" applyFont="1" applyFill="1" applyBorder="1" applyAlignment="1" applyProtection="1">
      <alignment horizontal="center" vertical="center"/>
      <protection locked="0"/>
    </xf>
    <xf numFmtId="0" fontId="20" fillId="0" borderId="70" xfId="0" applyNumberFormat="1" applyFont="1" applyBorder="1" applyAlignment="1" applyProtection="1">
      <alignment horizontal="center" vertical="center"/>
      <protection locked="0"/>
    </xf>
  </cellXfs>
  <cellStyles count="4">
    <cellStyle name="パーセント" xfId="1" builtinId="5"/>
    <cellStyle name="パーセント 2" xfId="2"/>
    <cellStyle name="桁区切り" xfId="3" builtinId="6"/>
    <cellStyle name="標準" xfId="0" builtinId="0"/>
  </cellStyles>
  <dxfs count="5">
    <dxf>
      <fill>
        <patternFill>
          <bgColor rgb="FFFFFF00"/>
        </patternFill>
      </fill>
    </dxf>
    <dxf>
      <font>
        <color rgb="FFFF0000"/>
        <name val="ＭＳ Ｐゴシック"/>
        <scheme val="none"/>
      </font>
    </dxf>
    <dxf>
      <font>
        <color rgb="FFFF0000"/>
      </font>
    </dxf>
    <dxf>
      <font>
        <color rgb="FFFF0000"/>
      </font>
    </dxf>
    <dxf>
      <font>
        <color rgb="FFFF000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28</xdr:row>
      <xdr:rowOff>123825</xdr:rowOff>
    </xdr:from>
    <xdr:to>
      <xdr:col>8</xdr:col>
      <xdr:colOff>38100</xdr:colOff>
      <xdr:row>39</xdr:row>
      <xdr:rowOff>66675</xdr:rowOff>
    </xdr:to>
    <xdr:pic>
      <xdr:nvPicPr>
        <xdr:cNvPr id="115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52450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43</xdr:row>
      <xdr:rowOff>180975</xdr:rowOff>
    </xdr:from>
    <xdr:to>
      <xdr:col>8</xdr:col>
      <xdr:colOff>47625</xdr:colOff>
      <xdr:row>54</xdr:row>
      <xdr:rowOff>123825</xdr:rowOff>
    </xdr:to>
    <xdr:pic>
      <xdr:nvPicPr>
        <xdr:cNvPr id="115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28675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0</xdr:col>
      <xdr:colOff>742950</xdr:colOff>
      <xdr:row>16</xdr:row>
      <xdr:rowOff>47625</xdr:rowOff>
    </xdr:from>
    <xdr:ext cx="1592093" cy="408830"/>
    <mc:AlternateContent xmlns:mc="http://schemas.openxmlformats.org/markup-compatibility/2006" xmlns:a14="http://schemas.microsoft.com/office/drawing/2010/main">
      <mc:Choice Requires="a14">
        <xdr:sp macro="" textlink="">
          <xdr:nvSpPr>
            <xdr:cNvPr id="5" name="テキスト ボックス 4"/>
            <xdr:cNvSpPr txBox="1"/>
          </xdr:nvSpPr>
          <xdr:spPr>
            <a:xfrm>
              <a:off x="742950" y="3114675"/>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4"/>
            <xdr:cNvSpPr txBox="1"/>
          </xdr:nvSpPr>
          <xdr:spPr>
            <a:xfrm>
              <a:off x="742950" y="3114675"/>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148451</xdr:colOff>
      <xdr:row>11</xdr:row>
      <xdr:rowOff>66675</xdr:rowOff>
    </xdr:from>
    <xdr:to>
      <xdr:col>2</xdr:col>
      <xdr:colOff>733425</xdr:colOff>
      <xdr:row>13</xdr:row>
      <xdr:rowOff>57150</xdr:rowOff>
    </xdr:to>
    <xdr:pic>
      <xdr:nvPicPr>
        <xdr:cNvPr id="2178" name="Picture 5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026" y="2543175"/>
          <a:ext cx="1223149"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24</xdr:row>
      <xdr:rowOff>0</xdr:rowOff>
    </xdr:from>
    <xdr:to>
      <xdr:col>8</xdr:col>
      <xdr:colOff>152400</xdr:colOff>
      <xdr:row>36</xdr:row>
      <xdr:rowOff>114300</xdr:rowOff>
    </xdr:to>
    <xdr:pic>
      <xdr:nvPicPr>
        <xdr:cNvPr id="2179"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4991100"/>
          <a:ext cx="4314825" cy="24003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38</xdr:row>
      <xdr:rowOff>0</xdr:rowOff>
    </xdr:from>
    <xdr:to>
      <xdr:col>8</xdr:col>
      <xdr:colOff>152400</xdr:colOff>
      <xdr:row>50</xdr:row>
      <xdr:rowOff>114300</xdr:rowOff>
    </xdr:to>
    <xdr:pic>
      <xdr:nvPicPr>
        <xdr:cNvPr id="2180"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658100"/>
          <a:ext cx="4314825" cy="24003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266700</xdr:colOff>
      <xdr:row>20</xdr:row>
      <xdr:rowOff>66675</xdr:rowOff>
    </xdr:from>
    <xdr:to>
      <xdr:col>8</xdr:col>
      <xdr:colOff>57150</xdr:colOff>
      <xdr:row>26</xdr:row>
      <xdr:rowOff>0</xdr:rowOff>
    </xdr:to>
    <xdr:pic>
      <xdr:nvPicPr>
        <xdr:cNvPr id="3417" name="Picture 1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5850" y="3819525"/>
          <a:ext cx="9715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142875</xdr:colOff>
      <xdr:row>19</xdr:row>
      <xdr:rowOff>57150</xdr:rowOff>
    </xdr:from>
    <xdr:to>
      <xdr:col>6</xdr:col>
      <xdr:colOff>76200</xdr:colOff>
      <xdr:row>27</xdr:row>
      <xdr:rowOff>142875</xdr:rowOff>
    </xdr:to>
    <xdr:pic>
      <xdr:nvPicPr>
        <xdr:cNvPr id="3418" name="Picture 15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1625" y="3619500"/>
          <a:ext cx="3133725"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123825</xdr:colOff>
      <xdr:row>27</xdr:row>
      <xdr:rowOff>180975</xdr:rowOff>
    </xdr:from>
    <xdr:to>
      <xdr:col>2</xdr:col>
      <xdr:colOff>685800</xdr:colOff>
      <xdr:row>29</xdr:row>
      <xdr:rowOff>47625</xdr:rowOff>
    </xdr:to>
    <xdr:pic>
      <xdr:nvPicPr>
        <xdr:cNvPr id="3419" name="Picture 1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52575" y="5267325"/>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85725</xdr:colOff>
      <xdr:row>27</xdr:row>
      <xdr:rowOff>171450</xdr:rowOff>
    </xdr:from>
    <xdr:to>
      <xdr:col>3</xdr:col>
      <xdr:colOff>666750</xdr:colOff>
      <xdr:row>29</xdr:row>
      <xdr:rowOff>38100</xdr:rowOff>
    </xdr:to>
    <xdr:pic>
      <xdr:nvPicPr>
        <xdr:cNvPr id="3420" name="Picture 19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19350" y="5257800"/>
          <a:ext cx="5810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533400</xdr:colOff>
      <xdr:row>27</xdr:row>
      <xdr:rowOff>161925</xdr:rowOff>
    </xdr:from>
    <xdr:to>
      <xdr:col>5</xdr:col>
      <xdr:colOff>276225</xdr:colOff>
      <xdr:row>29</xdr:row>
      <xdr:rowOff>28575</xdr:rowOff>
    </xdr:to>
    <xdr:pic>
      <xdr:nvPicPr>
        <xdr:cNvPr id="3421" name="Picture 19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52850" y="5248275"/>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381000</xdr:colOff>
      <xdr:row>26</xdr:row>
      <xdr:rowOff>47625</xdr:rowOff>
    </xdr:from>
    <xdr:to>
      <xdr:col>8</xdr:col>
      <xdr:colOff>9525</xdr:colOff>
      <xdr:row>28</xdr:row>
      <xdr:rowOff>38100</xdr:rowOff>
    </xdr:to>
    <xdr:pic>
      <xdr:nvPicPr>
        <xdr:cNvPr id="3422" name="Picture 19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10150" y="4943475"/>
          <a:ext cx="8096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9525</xdr:colOff>
      <xdr:row>58</xdr:row>
      <xdr:rowOff>0</xdr:rowOff>
    </xdr:from>
    <xdr:to>
      <xdr:col>8</xdr:col>
      <xdr:colOff>0</xdr:colOff>
      <xdr:row>70</xdr:row>
      <xdr:rowOff>95250</xdr:rowOff>
    </xdr:to>
    <xdr:pic>
      <xdr:nvPicPr>
        <xdr:cNvPr id="3423" name="図 13" descr="白紙.JP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38275" y="11849100"/>
          <a:ext cx="4371975" cy="23812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75</xdr:row>
      <xdr:rowOff>0</xdr:rowOff>
    </xdr:from>
    <xdr:to>
      <xdr:col>7</xdr:col>
      <xdr:colOff>533400</xdr:colOff>
      <xdr:row>89</xdr:row>
      <xdr:rowOff>38100</xdr:rowOff>
    </xdr:to>
    <xdr:pic>
      <xdr:nvPicPr>
        <xdr:cNvPr id="3424" name="図 13" descr="白紙.JP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28750" y="14992350"/>
          <a:ext cx="4324350" cy="24384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9</xdr:row>
      <xdr:rowOff>14287</xdr:rowOff>
    </xdr:from>
    <xdr:ext cx="914400" cy="275909"/>
    <mc:AlternateContent xmlns:mc="http://schemas.openxmlformats.org/markup-compatibility/2006" xmlns:a14="http://schemas.microsoft.com/office/drawing/2010/main">
      <mc:Choice Requires="a14">
        <xdr:sp macro="" textlink="">
          <xdr:nvSpPr>
            <xdr:cNvPr id="2" name="テキスト ボックス 1"/>
            <xdr:cNvSpPr txBox="1"/>
          </xdr:nvSpPr>
          <xdr:spPr>
            <a:xfrm>
              <a:off x="1066800" y="2014537"/>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2" name="テキスト ボックス 1"/>
            <xdr:cNvSpPr txBox="1"/>
          </xdr:nvSpPr>
          <xdr:spPr>
            <a:xfrm>
              <a:off x="1066800" y="2014537"/>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3"/>
  <sheetViews>
    <sheetView tabSelected="1" view="pageBreakPreview" zoomScaleNormal="100" zoomScaleSheetLayoutView="100" workbookViewId="0">
      <selection activeCell="A3" sqref="A3:A4"/>
    </sheetView>
  </sheetViews>
  <sheetFormatPr defaultRowHeight="13.5"/>
  <cols>
    <col min="1" max="1" width="13.625" style="23" customWidth="1"/>
    <col min="2" max="2" width="12.625" style="23" customWidth="1"/>
    <col min="3" max="5" width="7.625" style="23" customWidth="1"/>
    <col min="6" max="8" width="8.625" style="23" customWidth="1"/>
    <col min="9" max="9" width="7.625" style="23" customWidth="1"/>
    <col min="10" max="10" width="8.25" style="23" customWidth="1"/>
    <col min="11" max="11" width="5.625" style="23" customWidth="1"/>
    <col min="12" max="16384" width="9" style="23"/>
  </cols>
  <sheetData>
    <row r="1" spans="1:15" ht="15" customHeight="1" thickBot="1">
      <c r="A1" s="2"/>
      <c r="B1" s="2"/>
      <c r="C1" s="2"/>
      <c r="D1" s="2"/>
      <c r="E1" s="2"/>
      <c r="F1" s="203"/>
      <c r="G1" s="388"/>
      <c r="H1" s="203"/>
      <c r="I1" s="234"/>
      <c r="J1" s="234"/>
    </row>
    <row r="2" spans="1:15" ht="18.75" customHeight="1" thickTop="1" thickBot="1">
      <c r="A2" s="385" t="s">
        <v>128</v>
      </c>
      <c r="B2" s="386"/>
      <c r="C2" s="386"/>
      <c r="D2" s="386"/>
      <c r="E2" s="386"/>
      <c r="F2" s="386"/>
      <c r="G2" s="386"/>
      <c r="H2" s="386"/>
      <c r="I2" s="386"/>
      <c r="J2" s="387"/>
    </row>
    <row r="3" spans="1:15" ht="20.100000000000001" customHeight="1" thickTop="1">
      <c r="A3" s="247" t="s">
        <v>16</v>
      </c>
      <c r="B3" s="223" t="s">
        <v>45</v>
      </c>
      <c r="C3" s="224"/>
      <c r="D3" s="224"/>
      <c r="E3" s="224"/>
      <c r="F3" s="224"/>
      <c r="G3" s="225"/>
      <c r="H3" s="24" t="s">
        <v>126</v>
      </c>
      <c r="I3" s="249"/>
      <c r="J3" s="250"/>
    </row>
    <row r="4" spans="1:15" ht="20.100000000000001" customHeight="1">
      <c r="A4" s="248"/>
      <c r="B4" s="226"/>
      <c r="C4" s="227"/>
      <c r="D4" s="227"/>
      <c r="E4" s="227"/>
      <c r="F4" s="227"/>
      <c r="G4" s="228"/>
      <c r="H4" s="25" t="s">
        <v>29</v>
      </c>
      <c r="I4" s="206"/>
      <c r="J4" s="207"/>
    </row>
    <row r="5" spans="1:15" ht="27" customHeight="1">
      <c r="A5" s="26" t="s">
        <v>17</v>
      </c>
      <c r="B5" s="242"/>
      <c r="C5" s="241"/>
      <c r="D5" s="241"/>
      <c r="E5" s="243"/>
      <c r="F5" s="229" t="s">
        <v>2</v>
      </c>
      <c r="G5" s="217"/>
      <c r="H5" s="218"/>
      <c r="I5" s="218"/>
      <c r="J5" s="219"/>
      <c r="L5" s="27"/>
    </row>
    <row r="6" spans="1:15" ht="27" customHeight="1" thickBot="1">
      <c r="A6" s="28" t="s">
        <v>1</v>
      </c>
      <c r="B6" s="214"/>
      <c r="C6" s="215"/>
      <c r="D6" s="215"/>
      <c r="E6" s="216"/>
      <c r="F6" s="230"/>
      <c r="G6" s="220"/>
      <c r="H6" s="221"/>
      <c r="I6" s="221"/>
      <c r="J6" s="222"/>
      <c r="L6" s="27"/>
    </row>
    <row r="7" spans="1:15" s="2" customFormat="1" ht="27" customHeight="1">
      <c r="A7" s="190" t="s">
        <v>8</v>
      </c>
      <c r="B7" s="211"/>
      <c r="C7" s="212"/>
      <c r="D7" s="212"/>
      <c r="E7" s="213"/>
      <c r="F7" s="235" t="s">
        <v>12</v>
      </c>
      <c r="G7" s="208"/>
      <c r="H7" s="209"/>
      <c r="I7" s="209"/>
      <c r="J7" s="210"/>
    </row>
    <row r="8" spans="1:15" s="2" customFormat="1" ht="20.100000000000001" customHeight="1">
      <c r="A8" s="191" t="s">
        <v>30</v>
      </c>
      <c r="B8" s="3"/>
      <c r="C8" s="4" t="s">
        <v>31</v>
      </c>
      <c r="D8" s="251"/>
      <c r="E8" s="243"/>
      <c r="F8" s="236"/>
      <c r="G8" s="237"/>
      <c r="H8" s="238"/>
      <c r="I8" s="238"/>
      <c r="J8" s="239"/>
    </row>
    <row r="9" spans="1:15" s="2" customFormat="1" ht="39" customHeight="1">
      <c r="A9" s="192" t="s">
        <v>33</v>
      </c>
      <c r="B9" s="240"/>
      <c r="C9" s="241"/>
      <c r="D9" s="241"/>
      <c r="E9" s="241"/>
      <c r="F9" s="241"/>
      <c r="G9" s="241"/>
      <c r="H9" s="241"/>
      <c r="I9" s="241"/>
      <c r="J9" s="207"/>
    </row>
    <row r="10" spans="1:15" ht="20.100000000000001" customHeight="1">
      <c r="A10" s="252" t="s">
        <v>10</v>
      </c>
      <c r="B10" s="25" t="s">
        <v>80</v>
      </c>
      <c r="C10" s="19"/>
      <c r="D10" s="29" t="s">
        <v>21</v>
      </c>
      <c r="E10" s="20"/>
      <c r="F10" s="29" t="s">
        <v>22</v>
      </c>
      <c r="G10" s="20"/>
      <c r="H10" s="30" t="s">
        <v>23</v>
      </c>
      <c r="I10" s="197" t="s">
        <v>24</v>
      </c>
      <c r="J10" s="21"/>
    </row>
    <row r="11" spans="1:15" ht="20.100000000000001" customHeight="1">
      <c r="A11" s="253"/>
      <c r="B11" s="31" t="s">
        <v>90</v>
      </c>
      <c r="C11" s="259"/>
      <c r="D11" s="260"/>
      <c r="E11" s="261"/>
      <c r="F11" s="256"/>
      <c r="G11" s="257"/>
      <c r="H11" s="257"/>
      <c r="I11" s="257"/>
      <c r="J11" s="258"/>
    </row>
    <row r="12" spans="1:15" ht="29.25" customHeight="1" thickBot="1">
      <c r="A12" s="254"/>
      <c r="B12" s="32" t="s">
        <v>79</v>
      </c>
      <c r="C12" s="214"/>
      <c r="D12" s="255"/>
      <c r="E12" s="33" t="s">
        <v>81</v>
      </c>
      <c r="F12" s="175" t="s">
        <v>102</v>
      </c>
      <c r="G12" s="262" t="s">
        <v>103</v>
      </c>
      <c r="H12" s="263"/>
      <c r="I12" s="264"/>
      <c r="J12" s="265"/>
      <c r="M12" s="23" t="s">
        <v>103</v>
      </c>
      <c r="N12" s="23" t="s">
        <v>104</v>
      </c>
      <c r="O12" s="176" t="s">
        <v>105</v>
      </c>
    </row>
    <row r="13" spans="1:15" ht="7.5" customHeight="1" thickBot="1">
      <c r="A13" s="231"/>
      <c r="B13" s="232"/>
      <c r="C13" s="232"/>
      <c r="D13" s="232"/>
      <c r="E13" s="232"/>
      <c r="F13" s="232"/>
      <c r="G13" s="232"/>
      <c r="H13" s="232"/>
      <c r="I13" s="232"/>
      <c r="J13" s="233"/>
    </row>
    <row r="14" spans="1:15" ht="15" customHeight="1">
      <c r="A14" s="336" t="s">
        <v>129</v>
      </c>
      <c r="B14" s="268" t="s">
        <v>98</v>
      </c>
      <c r="C14" s="269"/>
      <c r="D14" s="269"/>
      <c r="E14" s="270"/>
      <c r="F14" s="278" t="s">
        <v>99</v>
      </c>
      <c r="G14" s="266" t="str">
        <f>IF(AND('1.定格消費電力'!G24&lt;&gt;"",'1.定格消費電力'!G24&lt;='1.定格消費電力'!D26,'1.定格消費電力'!G24&gt;='1.定格消費電力'!E26,'1.定格消費電力'!G22&lt;&gt;""),'1.定格消費電力'!G22,"")</f>
        <v/>
      </c>
      <c r="H14" s="339" t="s">
        <v>82</v>
      </c>
      <c r="I14" s="274" t="s">
        <v>100</v>
      </c>
      <c r="J14" s="275"/>
    </row>
    <row r="15" spans="1:15" ht="15" customHeight="1">
      <c r="A15" s="337"/>
      <c r="B15" s="271"/>
      <c r="C15" s="272"/>
      <c r="D15" s="272"/>
      <c r="E15" s="273"/>
      <c r="F15" s="277"/>
      <c r="G15" s="267"/>
      <c r="H15" s="289"/>
      <c r="I15" s="173">
        <f>+'1.定格消費電力'!D26</f>
        <v>5</v>
      </c>
      <c r="J15" s="174">
        <f>+'1.定格消費電力'!E26</f>
        <v>-10</v>
      </c>
    </row>
    <row r="16" spans="1:15" ht="9" customHeight="1">
      <c r="A16" s="337"/>
      <c r="B16" s="340" t="s">
        <v>86</v>
      </c>
      <c r="C16" s="341"/>
      <c r="D16" s="341"/>
      <c r="E16" s="342"/>
      <c r="F16" s="295" t="s">
        <v>38</v>
      </c>
      <c r="G16" s="178"/>
      <c r="H16" s="178"/>
      <c r="I16" s="178"/>
      <c r="J16" s="179"/>
    </row>
    <row r="17" spans="1:13" ht="9" customHeight="1">
      <c r="A17" s="337"/>
      <c r="B17" s="343"/>
      <c r="C17" s="344"/>
      <c r="D17" s="344"/>
      <c r="E17" s="345"/>
      <c r="F17" s="296"/>
      <c r="G17" s="180"/>
      <c r="H17" s="180"/>
      <c r="I17" s="180"/>
      <c r="J17" s="181"/>
    </row>
    <row r="18" spans="1:13" ht="15" customHeight="1">
      <c r="A18" s="337"/>
      <c r="B18" s="279" t="s">
        <v>87</v>
      </c>
      <c r="C18" s="280"/>
      <c r="D18" s="280"/>
      <c r="E18" s="281"/>
      <c r="F18" s="276" t="s">
        <v>46</v>
      </c>
      <c r="G18" s="290" t="str">
        <f>'3.立上り性能'!H21</f>
        <v/>
      </c>
      <c r="H18" s="229" t="s">
        <v>9</v>
      </c>
      <c r="I18" s="346"/>
      <c r="J18" s="347"/>
      <c r="L18" s="37"/>
    </row>
    <row r="19" spans="1:13" ht="15" customHeight="1">
      <c r="A19" s="337"/>
      <c r="B19" s="282"/>
      <c r="C19" s="283"/>
      <c r="D19" s="283"/>
      <c r="E19" s="284"/>
      <c r="F19" s="277"/>
      <c r="G19" s="290"/>
      <c r="H19" s="289"/>
      <c r="I19" s="348"/>
      <c r="J19" s="349"/>
      <c r="L19" s="38"/>
    </row>
    <row r="20" spans="1:13" ht="15" customHeight="1">
      <c r="A20" s="337"/>
      <c r="B20" s="302" t="s">
        <v>88</v>
      </c>
      <c r="C20" s="303"/>
      <c r="D20" s="303"/>
      <c r="E20" s="304"/>
      <c r="F20" s="276" t="s">
        <v>72</v>
      </c>
      <c r="G20" s="297" t="str">
        <f>IF(C12&lt;&gt;"",+C12,"")</f>
        <v/>
      </c>
      <c r="H20" s="229" t="s">
        <v>73</v>
      </c>
      <c r="I20" s="291"/>
      <c r="J20" s="292"/>
      <c r="L20" s="38"/>
    </row>
    <row r="21" spans="1:13" ht="15" customHeight="1">
      <c r="A21" s="337"/>
      <c r="B21" s="305"/>
      <c r="C21" s="306"/>
      <c r="D21" s="306"/>
      <c r="E21" s="307"/>
      <c r="F21" s="277"/>
      <c r="G21" s="298"/>
      <c r="H21" s="289"/>
      <c r="I21" s="293"/>
      <c r="J21" s="294"/>
      <c r="L21" s="38"/>
    </row>
    <row r="22" spans="1:13" ht="15" customHeight="1">
      <c r="A22" s="337"/>
      <c r="B22" s="305"/>
      <c r="C22" s="306"/>
      <c r="D22" s="306"/>
      <c r="E22" s="307"/>
      <c r="F22" s="276" t="s">
        <v>47</v>
      </c>
      <c r="G22" s="297" t="str">
        <f>'4.処理能力'!$G$41</f>
        <v/>
      </c>
      <c r="H22" s="229" t="s">
        <v>50</v>
      </c>
      <c r="I22" s="285" t="s">
        <v>78</v>
      </c>
      <c r="J22" s="286"/>
    </row>
    <row r="23" spans="1:13" ht="15" customHeight="1">
      <c r="A23" s="337"/>
      <c r="B23" s="308"/>
      <c r="C23" s="309"/>
      <c r="D23" s="309"/>
      <c r="E23" s="310"/>
      <c r="F23" s="277"/>
      <c r="G23" s="298"/>
      <c r="H23" s="289"/>
      <c r="I23" s="287"/>
      <c r="J23" s="288"/>
    </row>
    <row r="24" spans="1:13" ht="9" customHeight="1">
      <c r="A24" s="337"/>
      <c r="B24" s="299" t="s">
        <v>89</v>
      </c>
      <c r="C24" s="316" t="s">
        <v>11</v>
      </c>
      <c r="D24" s="317"/>
      <c r="E24" s="318"/>
      <c r="F24" s="295" t="s">
        <v>38</v>
      </c>
      <c r="G24" s="178"/>
      <c r="H24" s="178"/>
      <c r="I24" s="178"/>
      <c r="J24" s="179"/>
    </row>
    <row r="25" spans="1:13" ht="9" customHeight="1">
      <c r="A25" s="337"/>
      <c r="B25" s="300"/>
      <c r="C25" s="319"/>
      <c r="D25" s="320"/>
      <c r="E25" s="321"/>
      <c r="F25" s="296"/>
      <c r="G25" s="180"/>
      <c r="H25" s="180"/>
      <c r="I25" s="180"/>
      <c r="J25" s="181"/>
    </row>
    <row r="26" spans="1:13" ht="15" customHeight="1">
      <c r="A26" s="337"/>
      <c r="B26" s="300"/>
      <c r="C26" s="316" t="s">
        <v>37</v>
      </c>
      <c r="D26" s="328"/>
      <c r="E26" s="329"/>
      <c r="F26" s="276" t="s">
        <v>109</v>
      </c>
      <c r="G26" s="322" t="str">
        <f>+'5.消費電力量'!G15</f>
        <v/>
      </c>
      <c r="H26" s="229" t="s">
        <v>39</v>
      </c>
      <c r="I26" s="291"/>
      <c r="J26" s="292"/>
    </row>
    <row r="27" spans="1:13" ht="15" customHeight="1">
      <c r="A27" s="337"/>
      <c r="B27" s="300"/>
      <c r="C27" s="330"/>
      <c r="D27" s="331"/>
      <c r="E27" s="332"/>
      <c r="F27" s="277"/>
      <c r="G27" s="323"/>
      <c r="H27" s="289"/>
      <c r="I27" s="293"/>
      <c r="J27" s="294"/>
    </row>
    <row r="28" spans="1:13" ht="9" customHeight="1">
      <c r="A28" s="337"/>
      <c r="B28" s="300"/>
      <c r="C28" s="316" t="s">
        <v>25</v>
      </c>
      <c r="D28" s="317"/>
      <c r="E28" s="318"/>
      <c r="F28" s="295" t="s">
        <v>38</v>
      </c>
      <c r="G28" s="178"/>
      <c r="H28" s="178"/>
      <c r="I28" s="178"/>
      <c r="J28" s="179"/>
    </row>
    <row r="29" spans="1:13" ht="9" customHeight="1">
      <c r="A29" s="337"/>
      <c r="B29" s="300"/>
      <c r="C29" s="319"/>
      <c r="D29" s="320"/>
      <c r="E29" s="321"/>
      <c r="F29" s="296"/>
      <c r="G29" s="180"/>
      <c r="H29" s="180"/>
      <c r="I29" s="180"/>
      <c r="J29" s="181"/>
      <c r="L29" s="198"/>
    </row>
    <row r="30" spans="1:13" ht="15" customHeight="1">
      <c r="A30" s="337"/>
      <c r="B30" s="300"/>
      <c r="C30" s="316" t="s">
        <v>108</v>
      </c>
      <c r="D30" s="317"/>
      <c r="E30" s="318"/>
      <c r="F30" s="326" t="s">
        <v>110</v>
      </c>
      <c r="G30" s="324" t="str">
        <f>'5.消費電力量'!G29</f>
        <v/>
      </c>
      <c r="H30" s="229" t="s">
        <v>6</v>
      </c>
      <c r="I30" s="285" t="str">
        <f>"処理回数 "&amp;TEXT(+'5.消費電力量'!G27,"0")&amp;"回/日"</f>
        <v>処理回数 1回/日</v>
      </c>
      <c r="J30" s="286"/>
      <c r="M30" s="23">
        <f>+'5.消費電力量'!G27</f>
        <v>1</v>
      </c>
    </row>
    <row r="31" spans="1:13" ht="15" customHeight="1" thickBot="1">
      <c r="A31" s="338"/>
      <c r="B31" s="301"/>
      <c r="C31" s="333"/>
      <c r="D31" s="334"/>
      <c r="E31" s="335"/>
      <c r="F31" s="327"/>
      <c r="G31" s="325"/>
      <c r="H31" s="230"/>
      <c r="I31" s="314"/>
      <c r="J31" s="315"/>
    </row>
    <row r="32" spans="1:13" s="2" customFormat="1" ht="15" customHeight="1">
      <c r="A32" s="311" t="s">
        <v>101</v>
      </c>
      <c r="B32" s="11"/>
      <c r="C32" s="6"/>
      <c r="D32" s="6"/>
      <c r="E32" s="6"/>
      <c r="F32" s="6"/>
      <c r="G32" s="6"/>
      <c r="H32" s="6"/>
      <c r="I32" s="6"/>
      <c r="J32" s="7"/>
    </row>
    <row r="33" spans="1:10" s="2" customFormat="1" ht="13.5" customHeight="1">
      <c r="A33" s="312"/>
      <c r="B33" s="5"/>
      <c r="C33" s="6"/>
      <c r="D33" s="6"/>
      <c r="E33" s="6"/>
      <c r="F33" s="6"/>
      <c r="G33" s="6"/>
      <c r="H33" s="6"/>
      <c r="I33" s="6"/>
      <c r="J33" s="7"/>
    </row>
    <row r="34" spans="1:10" s="2" customFormat="1" ht="13.5" customHeight="1">
      <c r="A34" s="312"/>
      <c r="B34" s="5"/>
      <c r="C34" s="6"/>
      <c r="D34" s="6"/>
      <c r="E34" s="6"/>
      <c r="F34" s="6"/>
      <c r="G34" s="6"/>
      <c r="H34" s="6"/>
      <c r="I34" s="6"/>
      <c r="J34" s="7"/>
    </row>
    <row r="35" spans="1:10" s="2" customFormat="1" ht="13.5" customHeight="1">
      <c r="A35" s="312"/>
      <c r="B35" s="5"/>
      <c r="C35" s="6"/>
      <c r="D35" s="6"/>
      <c r="E35" s="6"/>
      <c r="F35" s="6"/>
      <c r="G35" s="6"/>
      <c r="H35" s="6"/>
      <c r="I35" s="6"/>
      <c r="J35" s="7"/>
    </row>
    <row r="36" spans="1:10" s="2" customFormat="1" ht="13.5" customHeight="1">
      <c r="A36" s="312"/>
      <c r="B36" s="5"/>
      <c r="C36" s="6"/>
      <c r="D36" s="6"/>
      <c r="E36" s="6"/>
      <c r="F36" s="6"/>
      <c r="G36" s="6"/>
      <c r="H36" s="6"/>
      <c r="I36" s="6"/>
      <c r="J36" s="7"/>
    </row>
    <row r="37" spans="1:10" s="2" customFormat="1" ht="13.5" customHeight="1">
      <c r="A37" s="312"/>
      <c r="B37" s="5"/>
      <c r="C37" s="6"/>
      <c r="D37" s="6"/>
      <c r="E37" s="6"/>
      <c r="F37" s="6"/>
      <c r="G37" s="6"/>
      <c r="H37" s="6"/>
      <c r="I37" s="6"/>
      <c r="J37" s="7"/>
    </row>
    <row r="38" spans="1:10" s="2" customFormat="1" ht="13.5" customHeight="1">
      <c r="A38" s="312"/>
      <c r="B38" s="5"/>
      <c r="C38" s="6"/>
      <c r="D38" s="6"/>
      <c r="E38" s="6"/>
      <c r="F38" s="6"/>
      <c r="G38" s="6"/>
      <c r="H38" s="6"/>
      <c r="I38" s="6"/>
      <c r="J38" s="7"/>
    </row>
    <row r="39" spans="1:10" s="2" customFormat="1" ht="13.5" customHeight="1">
      <c r="A39" s="312"/>
      <c r="B39" s="5"/>
      <c r="C39" s="6"/>
      <c r="D39" s="6"/>
      <c r="E39" s="6"/>
      <c r="F39" s="6"/>
      <c r="G39" s="6"/>
      <c r="H39" s="6"/>
      <c r="I39" s="6"/>
      <c r="J39" s="7"/>
    </row>
    <row r="40" spans="1:10" s="2" customFormat="1" ht="13.5" customHeight="1">
      <c r="A40" s="312"/>
      <c r="B40" s="5"/>
      <c r="C40" s="6"/>
      <c r="D40" s="6"/>
      <c r="E40" s="6"/>
      <c r="F40" s="6"/>
      <c r="G40" s="6"/>
      <c r="H40" s="6"/>
      <c r="I40" s="6"/>
      <c r="J40" s="7"/>
    </row>
    <row r="41" spans="1:10" s="2" customFormat="1" ht="13.5" customHeight="1">
      <c r="A41" s="312"/>
      <c r="B41" s="5"/>
      <c r="C41" s="6"/>
      <c r="D41" s="6"/>
      <c r="E41" s="6"/>
      <c r="F41" s="6"/>
      <c r="G41" s="6"/>
      <c r="H41" s="6"/>
      <c r="I41" s="6"/>
      <c r="J41" s="7"/>
    </row>
    <row r="42" spans="1:10" s="2" customFormat="1" ht="13.5" customHeight="1">
      <c r="A42" s="312"/>
      <c r="B42" s="5"/>
      <c r="C42" s="6"/>
      <c r="D42" s="6"/>
      <c r="E42" s="6"/>
      <c r="F42" s="6"/>
      <c r="G42" s="6"/>
      <c r="H42" s="6"/>
      <c r="I42" s="6"/>
      <c r="J42" s="7"/>
    </row>
    <row r="43" spans="1:10" s="2" customFormat="1" ht="13.5" customHeight="1">
      <c r="A43" s="312"/>
      <c r="B43" s="5"/>
      <c r="C43" s="6"/>
      <c r="D43" s="6"/>
      <c r="E43" s="6"/>
      <c r="F43" s="6"/>
      <c r="G43" s="6"/>
      <c r="H43" s="6"/>
      <c r="I43" s="6"/>
      <c r="J43" s="7"/>
    </row>
    <row r="44" spans="1:10" s="2" customFormat="1" ht="13.5" customHeight="1">
      <c r="A44" s="312"/>
      <c r="B44" s="5"/>
      <c r="C44" s="6"/>
      <c r="D44" s="6"/>
      <c r="E44" s="6"/>
      <c r="F44" s="6"/>
      <c r="G44" s="6"/>
      <c r="H44" s="6"/>
      <c r="I44" s="6"/>
      <c r="J44" s="7"/>
    </row>
    <row r="45" spans="1:10" s="2" customFormat="1" ht="13.5" customHeight="1">
      <c r="A45" s="312"/>
      <c r="B45" s="5"/>
      <c r="C45" s="6"/>
      <c r="D45" s="6"/>
      <c r="E45" s="6"/>
      <c r="F45" s="6"/>
      <c r="G45" s="6"/>
      <c r="H45" s="6"/>
      <c r="I45" s="6"/>
      <c r="J45" s="7"/>
    </row>
    <row r="46" spans="1:10" s="2" customFormat="1" ht="13.5" customHeight="1">
      <c r="A46" s="312"/>
      <c r="B46" s="5"/>
      <c r="C46" s="6"/>
      <c r="D46" s="6"/>
      <c r="E46" s="6"/>
      <c r="F46" s="6"/>
      <c r="G46" s="6"/>
      <c r="H46" s="6"/>
      <c r="I46" s="6"/>
      <c r="J46" s="7"/>
    </row>
    <row r="47" spans="1:10" s="2" customFormat="1" ht="13.5" customHeight="1">
      <c r="A47" s="312"/>
      <c r="B47" s="5"/>
      <c r="C47" s="6"/>
      <c r="D47" s="6"/>
      <c r="E47" s="6"/>
      <c r="F47" s="6"/>
      <c r="G47" s="6"/>
      <c r="H47" s="6"/>
      <c r="I47" s="6"/>
      <c r="J47" s="7"/>
    </row>
    <row r="48" spans="1:10" s="2" customFormat="1" ht="13.5" customHeight="1">
      <c r="A48" s="312"/>
      <c r="B48" s="5"/>
      <c r="C48" s="6"/>
      <c r="D48" s="6"/>
      <c r="E48" s="6"/>
      <c r="F48" s="6"/>
      <c r="G48" s="6"/>
      <c r="H48" s="6"/>
      <c r="I48" s="6"/>
      <c r="J48" s="7"/>
    </row>
    <row r="49" spans="1:10" s="2" customFormat="1" ht="13.5" customHeight="1">
      <c r="A49" s="312"/>
      <c r="B49" s="5"/>
      <c r="C49" s="6"/>
      <c r="D49" s="6"/>
      <c r="E49" s="6"/>
      <c r="F49" s="6"/>
      <c r="G49" s="6"/>
      <c r="H49" s="6"/>
      <c r="I49" s="6"/>
      <c r="J49" s="7"/>
    </row>
    <row r="50" spans="1:10" s="2" customFormat="1" ht="13.5" customHeight="1">
      <c r="A50" s="312"/>
      <c r="B50" s="5"/>
      <c r="C50" s="6"/>
      <c r="D50" s="6"/>
      <c r="E50" s="6"/>
      <c r="F50" s="6"/>
      <c r="G50" s="6"/>
      <c r="H50" s="6"/>
      <c r="I50" s="6"/>
      <c r="J50" s="7"/>
    </row>
    <row r="51" spans="1:10" s="2" customFormat="1" ht="13.5" customHeight="1">
      <c r="A51" s="312"/>
      <c r="B51" s="5"/>
      <c r="C51" s="6"/>
      <c r="D51" s="6"/>
      <c r="E51" s="6"/>
      <c r="F51" s="6"/>
      <c r="G51" s="6"/>
      <c r="H51" s="6"/>
      <c r="I51" s="6"/>
      <c r="J51" s="7"/>
    </row>
    <row r="52" spans="1:10" s="2" customFormat="1" ht="16.899999999999999" customHeight="1" thickBot="1">
      <c r="A52" s="313"/>
      <c r="B52" s="8"/>
      <c r="C52" s="9"/>
      <c r="D52" s="9"/>
      <c r="E52" s="9"/>
      <c r="F52" s="9"/>
      <c r="G52" s="9"/>
      <c r="H52" s="9"/>
      <c r="I52" s="9"/>
      <c r="J52" s="10"/>
    </row>
    <row r="53" spans="1:10" ht="7.9" customHeight="1"/>
  </sheetData>
  <sheetProtection password="89E8" sheet="1" scenarios="1" formatCells="0" formatRows="0" insertRows="0" deleteRows="0"/>
  <mergeCells count="61">
    <mergeCell ref="A32:A52"/>
    <mergeCell ref="I30:J31"/>
    <mergeCell ref="C24:E25"/>
    <mergeCell ref="G26:G27"/>
    <mergeCell ref="G30:G31"/>
    <mergeCell ref="F30:F31"/>
    <mergeCell ref="C26:E27"/>
    <mergeCell ref="C30:E31"/>
    <mergeCell ref="A14:A31"/>
    <mergeCell ref="H14:H15"/>
    <mergeCell ref="H30:H31"/>
    <mergeCell ref="B16:E17"/>
    <mergeCell ref="F18:F19"/>
    <mergeCell ref="I26:J27"/>
    <mergeCell ref="I18:J19"/>
    <mergeCell ref="C28:E29"/>
    <mergeCell ref="B24:B31"/>
    <mergeCell ref="G20:G21"/>
    <mergeCell ref="B20:E23"/>
    <mergeCell ref="F20:F21"/>
    <mergeCell ref="F24:F25"/>
    <mergeCell ref="F28:F29"/>
    <mergeCell ref="G14:G15"/>
    <mergeCell ref="B14:E15"/>
    <mergeCell ref="I14:J14"/>
    <mergeCell ref="F26:F27"/>
    <mergeCell ref="F14:F15"/>
    <mergeCell ref="B18:E19"/>
    <mergeCell ref="I22:J23"/>
    <mergeCell ref="H22:H23"/>
    <mergeCell ref="H26:H27"/>
    <mergeCell ref="H18:H19"/>
    <mergeCell ref="F22:F23"/>
    <mergeCell ref="G18:G19"/>
    <mergeCell ref="H20:H21"/>
    <mergeCell ref="I20:J21"/>
    <mergeCell ref="F16:F17"/>
    <mergeCell ref="G22:G23"/>
    <mergeCell ref="A13:J13"/>
    <mergeCell ref="I1:J1"/>
    <mergeCell ref="F7:F8"/>
    <mergeCell ref="G8:J8"/>
    <mergeCell ref="B9:J9"/>
    <mergeCell ref="B5:E5"/>
    <mergeCell ref="A2:J2"/>
    <mergeCell ref="A3:A4"/>
    <mergeCell ref="I3:J3"/>
    <mergeCell ref="D8:E8"/>
    <mergeCell ref="A10:A12"/>
    <mergeCell ref="C12:D12"/>
    <mergeCell ref="F11:J11"/>
    <mergeCell ref="C11:E11"/>
    <mergeCell ref="G12:H12"/>
    <mergeCell ref="I12:J12"/>
    <mergeCell ref="I4:J4"/>
    <mergeCell ref="G7:J7"/>
    <mergeCell ref="B7:E7"/>
    <mergeCell ref="B6:E6"/>
    <mergeCell ref="G5:J6"/>
    <mergeCell ref="B3:G4"/>
    <mergeCell ref="F5:F6"/>
  </mergeCells>
  <phoneticPr fontId="3"/>
  <conditionalFormatting sqref="I30:J31">
    <cfRule type="expression" dxfId="4" priority="1" stopIfTrue="1">
      <formula>$M$30&lt;&gt;1</formula>
    </cfRule>
  </conditionalFormatting>
  <dataValidations count="1">
    <dataValidation type="list" allowBlank="1" showInputMessage="1" showErrorMessage="1" sqref="G12:H12">
      <formula1>$M$12:$O$12</formula1>
    </dataValidation>
  </dataValidations>
  <pageMargins left="0.78740157480314965" right="0.51181102362204722" top="0.59055118110236227" bottom="0.59055118110236227" header="0.19685039370078741" footer="0.19685039370078741"/>
  <pageSetup paperSize="9" scale="98" orientation="portrait" verticalDpi="300"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6"/>
  <sheetViews>
    <sheetView view="pageBreakPreview" zoomScaleNormal="100" zoomScaleSheetLayoutView="100" workbookViewId="0">
      <selection activeCell="C5" sqref="C5:D5"/>
    </sheetView>
  </sheetViews>
  <sheetFormatPr defaultRowHeight="13.5"/>
  <cols>
    <col min="1" max="1" width="10.375" style="23" customWidth="1"/>
    <col min="2" max="2" width="6.125" style="23" customWidth="1"/>
    <col min="3" max="3" width="9.125" style="23" customWidth="1"/>
    <col min="4" max="4" width="10.875" style="23" customWidth="1"/>
    <col min="5" max="5" width="9.25" style="23" customWidth="1"/>
    <col min="6" max="6" width="8.875" style="23" customWidth="1"/>
    <col min="7" max="8" width="9.125" style="23" customWidth="1"/>
    <col min="9" max="9" width="7.875" style="23" customWidth="1"/>
    <col min="10" max="10" width="8.125" style="23" customWidth="1"/>
    <col min="11" max="11" width="5.625" style="23" customWidth="1"/>
    <col min="12" max="16384" width="9" style="23"/>
  </cols>
  <sheetData>
    <row r="1" spans="1:10" ht="15" customHeight="1" thickBot="1"/>
    <row r="2" spans="1:10" s="39" customFormat="1" ht="19.5" customHeight="1" thickTop="1" thickBot="1">
      <c r="A2" s="244" t="str">
        <f>+表紙!A2</f>
        <v>業務用厨房熱機器等性能測定結果　【電気機器】</v>
      </c>
      <c r="B2" s="245"/>
      <c r="C2" s="245"/>
      <c r="D2" s="245"/>
      <c r="E2" s="245"/>
      <c r="F2" s="245"/>
      <c r="G2" s="245"/>
      <c r="H2" s="245"/>
      <c r="I2" s="245"/>
      <c r="J2" s="246"/>
    </row>
    <row r="3" spans="1:10" s="39" customFormat="1" ht="28.5" customHeight="1" thickTop="1">
      <c r="A3" s="40" t="s">
        <v>130</v>
      </c>
      <c r="B3" s="364" t="str">
        <f>表紙!B3&amp;"　　（１．定格消費電力）"</f>
        <v>食器消毒保管庫　　（１．定格消費電力）</v>
      </c>
      <c r="C3" s="365"/>
      <c r="D3" s="365"/>
      <c r="E3" s="365"/>
      <c r="F3" s="365"/>
      <c r="G3" s="365"/>
      <c r="H3" s="365"/>
      <c r="I3" s="365"/>
      <c r="J3" s="366"/>
    </row>
    <row r="4" spans="1:10" s="39" customFormat="1" ht="20.100000000000001" customHeight="1" thickBot="1">
      <c r="A4" s="28" t="s">
        <v>1</v>
      </c>
      <c r="B4" s="354" t="str">
        <f>IF(表紙!$B$6=0,"",表紙!$B$6)</f>
        <v/>
      </c>
      <c r="C4" s="354"/>
      <c r="D4" s="355"/>
      <c r="E4" s="356"/>
      <c r="F4" s="41" t="s">
        <v>2</v>
      </c>
      <c r="G4" s="357" t="str">
        <f>IF(表紙!$G$5=0,"",表紙!$G$5)</f>
        <v/>
      </c>
      <c r="H4" s="358"/>
      <c r="I4" s="358"/>
      <c r="J4" s="359"/>
    </row>
    <row r="5" spans="1:10" s="39" customFormat="1" ht="15" customHeight="1" thickBot="1">
      <c r="A5" s="361" t="s">
        <v>32</v>
      </c>
      <c r="B5" s="362"/>
      <c r="C5" s="360"/>
      <c r="D5" s="360"/>
      <c r="E5" s="187" t="s">
        <v>28</v>
      </c>
      <c r="F5" s="188"/>
      <c r="G5" s="186" t="s">
        <v>19</v>
      </c>
      <c r="H5" s="188"/>
      <c r="I5" s="187" t="s">
        <v>20</v>
      </c>
      <c r="J5" s="189"/>
    </row>
    <row r="6" spans="1:10" s="39" customFormat="1" ht="6" customHeight="1">
      <c r="A6" s="46"/>
      <c r="B6" s="44"/>
      <c r="C6" s="44"/>
      <c r="D6" s="44"/>
      <c r="E6" s="44"/>
      <c r="F6" s="44"/>
      <c r="G6" s="44"/>
      <c r="H6" s="44"/>
      <c r="I6" s="44"/>
      <c r="J6" s="45"/>
    </row>
    <row r="7" spans="1:10" s="39" customFormat="1" ht="15" customHeight="1">
      <c r="A7" s="46"/>
      <c r="B7" s="159" t="s">
        <v>13</v>
      </c>
      <c r="C7" s="44"/>
      <c r="D7" s="44"/>
      <c r="E7" s="44"/>
      <c r="F7" s="44"/>
      <c r="G7" s="44"/>
      <c r="H7" s="44"/>
      <c r="I7" s="44"/>
      <c r="J7" s="45"/>
    </row>
    <row r="8" spans="1:10" s="39" customFormat="1" ht="15" customHeight="1">
      <c r="A8" s="46"/>
      <c r="B8" s="352" t="s">
        <v>111</v>
      </c>
      <c r="C8" s="352"/>
      <c r="D8" s="352"/>
      <c r="E8" s="352"/>
      <c r="F8" s="352"/>
      <c r="G8" s="352"/>
      <c r="H8" s="352"/>
      <c r="I8" s="352"/>
      <c r="J8" s="45"/>
    </row>
    <row r="9" spans="1:10" s="39" customFormat="1" ht="15" customHeight="1">
      <c r="A9" s="160"/>
      <c r="B9" s="352"/>
      <c r="C9" s="352"/>
      <c r="D9" s="352"/>
      <c r="E9" s="352"/>
      <c r="F9" s="352"/>
      <c r="G9" s="352"/>
      <c r="H9" s="352"/>
      <c r="I9" s="352"/>
      <c r="J9" s="45"/>
    </row>
    <row r="10" spans="1:10" s="39" customFormat="1" ht="3" customHeight="1">
      <c r="A10" s="46"/>
      <c r="B10" s="193"/>
      <c r="C10" s="193"/>
      <c r="D10" s="193"/>
      <c r="E10" s="193"/>
      <c r="F10" s="193"/>
      <c r="G10" s="193"/>
      <c r="H10" s="193"/>
      <c r="I10" s="193"/>
      <c r="J10" s="45"/>
    </row>
    <row r="11" spans="1:10" s="39" customFormat="1" ht="15" customHeight="1">
      <c r="A11" s="46"/>
      <c r="B11" s="194" t="s">
        <v>112</v>
      </c>
      <c r="C11" s="61"/>
      <c r="D11" s="61"/>
      <c r="E11" s="61"/>
      <c r="F11" s="61"/>
      <c r="G11" s="61"/>
      <c r="H11" s="61"/>
      <c r="I11" s="61"/>
      <c r="J11" s="45"/>
    </row>
    <row r="12" spans="1:10" s="39" customFormat="1" ht="15.6" customHeight="1">
      <c r="A12" s="46"/>
      <c r="B12" s="363" t="s">
        <v>113</v>
      </c>
      <c r="C12" s="363"/>
      <c r="D12" s="363"/>
      <c r="E12" s="363"/>
      <c r="F12" s="363"/>
      <c r="G12" s="363"/>
      <c r="H12" s="363"/>
      <c r="I12" s="363"/>
      <c r="J12" s="45"/>
    </row>
    <row r="13" spans="1:10" s="39" customFormat="1" ht="15.6" customHeight="1">
      <c r="A13" s="46"/>
      <c r="B13" s="363"/>
      <c r="C13" s="363"/>
      <c r="D13" s="363"/>
      <c r="E13" s="363"/>
      <c r="F13" s="363"/>
      <c r="G13" s="363"/>
      <c r="H13" s="363"/>
      <c r="I13" s="363"/>
      <c r="J13" s="45"/>
    </row>
    <row r="14" spans="1:10" s="39" customFormat="1" ht="15.6" customHeight="1">
      <c r="A14" s="46"/>
      <c r="B14" s="363"/>
      <c r="C14" s="363"/>
      <c r="D14" s="363"/>
      <c r="E14" s="363"/>
      <c r="F14" s="363"/>
      <c r="G14" s="363"/>
      <c r="H14" s="363"/>
      <c r="I14" s="363"/>
      <c r="J14" s="45"/>
    </row>
    <row r="15" spans="1:10" s="39" customFormat="1" ht="15.6" customHeight="1">
      <c r="A15" s="46"/>
      <c r="B15" s="363"/>
      <c r="C15" s="363"/>
      <c r="D15" s="363"/>
      <c r="E15" s="363"/>
      <c r="F15" s="363"/>
      <c r="G15" s="363"/>
      <c r="H15" s="363"/>
      <c r="I15" s="363"/>
      <c r="J15" s="45"/>
    </row>
    <row r="16" spans="1:10" s="39" customFormat="1" ht="15.6" customHeight="1">
      <c r="A16" s="46"/>
      <c r="B16" s="363"/>
      <c r="C16" s="363"/>
      <c r="D16" s="363"/>
      <c r="E16" s="363"/>
      <c r="F16" s="363"/>
      <c r="G16" s="363"/>
      <c r="H16" s="363"/>
      <c r="I16" s="363"/>
      <c r="J16" s="45"/>
    </row>
    <row r="17" spans="1:13" s="39" customFormat="1" ht="13.15" customHeight="1">
      <c r="A17" s="46"/>
      <c r="B17" s="202"/>
      <c r="C17" s="202"/>
      <c r="D17" s="202"/>
      <c r="E17" s="202"/>
      <c r="F17" s="202"/>
      <c r="G17" s="202"/>
      <c r="H17" s="202"/>
      <c r="I17" s="202"/>
      <c r="J17" s="45"/>
    </row>
    <row r="18" spans="1:13" s="39" customFormat="1" ht="15" customHeight="1">
      <c r="A18" s="168"/>
      <c r="B18" s="170"/>
      <c r="C18" s="170"/>
      <c r="D18" s="170"/>
      <c r="G18" s="44"/>
      <c r="H18" s="44"/>
      <c r="I18" s="44"/>
      <c r="J18" s="45"/>
    </row>
    <row r="19" spans="1:13" s="39" customFormat="1" ht="15" customHeight="1">
      <c r="A19" s="46"/>
      <c r="B19" s="44"/>
      <c r="C19" s="44"/>
      <c r="D19" s="44"/>
      <c r="E19" s="44"/>
      <c r="F19" s="44"/>
      <c r="G19" s="34"/>
      <c r="H19" s="34"/>
      <c r="I19" s="44"/>
      <c r="J19" s="45"/>
    </row>
    <row r="20" spans="1:13" s="39" customFormat="1" ht="17.25" customHeight="1">
      <c r="A20" s="46"/>
      <c r="B20" s="35" t="s">
        <v>125</v>
      </c>
      <c r="C20" s="44"/>
      <c r="D20" s="44"/>
      <c r="E20" s="44"/>
      <c r="F20" s="119" t="s">
        <v>91</v>
      </c>
      <c r="G20" s="204"/>
      <c r="H20" s="163" t="s">
        <v>82</v>
      </c>
      <c r="I20" s="163" t="s">
        <v>92</v>
      </c>
      <c r="J20" s="164"/>
      <c r="M20" s="44"/>
    </row>
    <row r="21" spans="1:13" s="39" customFormat="1" ht="7.5" customHeight="1">
      <c r="A21" s="46"/>
      <c r="B21" s="36"/>
      <c r="C21" s="44"/>
      <c r="D21" s="44"/>
      <c r="E21" s="44"/>
      <c r="F21" s="61"/>
      <c r="G21" s="62"/>
      <c r="H21" s="105"/>
      <c r="I21" s="105"/>
      <c r="J21" s="164"/>
      <c r="M21" s="57"/>
    </row>
    <row r="22" spans="1:13" s="39" customFormat="1" ht="30" customHeight="1">
      <c r="A22" s="46"/>
      <c r="B22" s="44" t="s">
        <v>93</v>
      </c>
      <c r="C22" s="44"/>
      <c r="D22" s="44"/>
      <c r="E22" s="125"/>
      <c r="F22" s="119" t="s">
        <v>94</v>
      </c>
      <c r="G22" s="205"/>
      <c r="H22" s="163" t="s">
        <v>82</v>
      </c>
      <c r="I22" s="163" t="s">
        <v>92</v>
      </c>
      <c r="J22" s="164"/>
    </row>
    <row r="23" spans="1:13" ht="7.5" customHeight="1" thickBot="1">
      <c r="A23" s="68"/>
      <c r="B23" s="34"/>
      <c r="C23" s="27"/>
      <c r="D23" s="34"/>
      <c r="E23" s="27"/>
      <c r="F23" s="65"/>
      <c r="G23" s="165"/>
      <c r="H23" s="34"/>
      <c r="I23" s="34"/>
      <c r="J23" s="45"/>
    </row>
    <row r="24" spans="1:13" ht="17.25" customHeight="1" thickBot="1">
      <c r="A24" s="68"/>
      <c r="B24" s="350" t="s">
        <v>107</v>
      </c>
      <c r="C24" s="351"/>
      <c r="D24" s="351"/>
      <c r="E24" s="351"/>
      <c r="F24" s="119" t="s">
        <v>95</v>
      </c>
      <c r="G24" s="169" t="str">
        <f>IF(OR(G22="",G20=""),"",(G20/G22)*100-100)</f>
        <v/>
      </c>
      <c r="H24" s="201" t="s">
        <v>96</v>
      </c>
      <c r="I24" s="201"/>
      <c r="J24" s="166"/>
    </row>
    <row r="25" spans="1:13" ht="15" customHeight="1">
      <c r="A25" s="68"/>
      <c r="B25" s="351"/>
      <c r="C25" s="351"/>
      <c r="D25" s="351"/>
      <c r="E25" s="351"/>
      <c r="F25" s="119"/>
      <c r="G25" s="172"/>
      <c r="H25" s="172"/>
      <c r="I25" s="201"/>
      <c r="J25" s="166"/>
    </row>
    <row r="26" spans="1:13" ht="16.5" customHeight="1">
      <c r="A26" s="68"/>
      <c r="B26" s="353" t="s">
        <v>100</v>
      </c>
      <c r="C26" s="353"/>
      <c r="D26" s="161">
        <v>5</v>
      </c>
      <c r="E26" s="162">
        <v>-10</v>
      </c>
      <c r="F26" s="65"/>
      <c r="G26" s="167"/>
      <c r="H26" s="167"/>
      <c r="I26" s="201"/>
      <c r="J26" s="166"/>
    </row>
    <row r="27" spans="1:13" ht="15" customHeight="1">
      <c r="A27" s="68"/>
      <c r="B27" s="44"/>
      <c r="C27" s="34"/>
      <c r="D27" s="34"/>
      <c r="E27" s="27"/>
      <c r="F27" s="34"/>
      <c r="G27" s="65"/>
      <c r="H27" s="165"/>
      <c r="I27" s="34"/>
      <c r="J27" s="45"/>
    </row>
    <row r="28" spans="1:13" ht="15" customHeight="1">
      <c r="A28" s="68"/>
      <c r="B28" s="201" t="s">
        <v>0</v>
      </c>
      <c r="C28" s="34"/>
      <c r="D28" s="34"/>
      <c r="E28" s="34"/>
      <c r="F28" s="34"/>
      <c r="G28" s="34"/>
      <c r="H28" s="34"/>
      <c r="I28" s="44"/>
      <c r="J28" s="45"/>
    </row>
    <row r="29" spans="1:13" ht="15" customHeight="1">
      <c r="A29" s="68"/>
      <c r="B29" s="201"/>
      <c r="C29" s="34"/>
      <c r="D29" s="34"/>
      <c r="E29" s="34"/>
      <c r="F29" s="34"/>
      <c r="G29" s="34"/>
      <c r="H29" s="34"/>
      <c r="I29" s="44"/>
      <c r="J29" s="45"/>
    </row>
    <row r="30" spans="1:13" ht="15" customHeight="1">
      <c r="A30" s="68"/>
      <c r="B30" s="44"/>
      <c r="C30" s="34"/>
      <c r="D30" s="34"/>
      <c r="E30" s="34"/>
      <c r="F30" s="34"/>
      <c r="G30" s="34"/>
      <c r="H30" s="34"/>
      <c r="I30" s="44"/>
      <c r="J30" s="45"/>
    </row>
    <row r="31" spans="1:13" ht="15" customHeight="1">
      <c r="A31" s="68"/>
      <c r="B31" s="44"/>
      <c r="C31" s="34"/>
      <c r="D31" s="34"/>
      <c r="E31" s="34"/>
      <c r="F31" s="34"/>
      <c r="G31" s="34"/>
      <c r="H31" s="34"/>
      <c r="I31" s="44"/>
      <c r="J31" s="45"/>
    </row>
    <row r="32" spans="1:13" ht="15" customHeight="1">
      <c r="A32" s="68"/>
      <c r="B32" s="44"/>
      <c r="C32" s="34"/>
      <c r="D32" s="34"/>
      <c r="E32" s="34"/>
      <c r="F32" s="34"/>
      <c r="G32" s="34"/>
      <c r="H32" s="34"/>
      <c r="I32" s="44"/>
      <c r="J32" s="45"/>
    </row>
    <row r="33" spans="1:19" ht="15" customHeight="1">
      <c r="A33" s="68"/>
      <c r="B33" s="44"/>
      <c r="C33" s="34"/>
      <c r="D33" s="34"/>
      <c r="E33" s="34"/>
      <c r="F33" s="34"/>
      <c r="G33" s="34"/>
      <c r="H33" s="34"/>
      <c r="I33" s="44"/>
      <c r="J33" s="45"/>
    </row>
    <row r="34" spans="1:19" ht="15" customHeight="1">
      <c r="A34" s="68"/>
      <c r="B34" s="44"/>
      <c r="C34" s="34"/>
      <c r="D34" s="34"/>
      <c r="E34" s="34"/>
      <c r="F34" s="34"/>
      <c r="G34" s="34"/>
      <c r="H34" s="34"/>
      <c r="I34" s="44"/>
      <c r="J34" s="45"/>
      <c r="S34" s="57"/>
    </row>
    <row r="35" spans="1:19" ht="15" customHeight="1">
      <c r="A35" s="68"/>
      <c r="B35" s="44"/>
      <c r="C35" s="34"/>
      <c r="D35" s="34"/>
      <c r="E35" s="34"/>
      <c r="F35" s="34"/>
      <c r="G35" s="34"/>
      <c r="H35" s="34"/>
      <c r="I35" s="44"/>
      <c r="J35" s="45"/>
    </row>
    <row r="36" spans="1:19" ht="15" customHeight="1">
      <c r="A36" s="68"/>
      <c r="B36" s="44"/>
      <c r="C36" s="34"/>
      <c r="D36" s="34"/>
      <c r="E36" s="34"/>
      <c r="F36" s="34"/>
      <c r="G36" s="34"/>
      <c r="H36" s="34"/>
      <c r="I36" s="44"/>
      <c r="J36" s="45"/>
    </row>
    <row r="37" spans="1:19" ht="15" customHeight="1">
      <c r="A37" s="68"/>
      <c r="B37" s="44"/>
      <c r="C37" s="44"/>
      <c r="D37" s="44"/>
      <c r="E37" s="44"/>
      <c r="F37" s="44"/>
      <c r="G37" s="44"/>
      <c r="H37" s="44"/>
      <c r="I37" s="44"/>
      <c r="J37" s="45"/>
    </row>
    <row r="38" spans="1:19" ht="15" customHeight="1">
      <c r="A38" s="68"/>
      <c r="B38" s="44"/>
      <c r="C38" s="44"/>
      <c r="D38" s="44"/>
      <c r="E38" s="44"/>
      <c r="F38" s="44"/>
      <c r="G38" s="44"/>
      <c r="H38" s="44"/>
      <c r="I38" s="44"/>
      <c r="J38" s="45"/>
    </row>
    <row r="39" spans="1:19" ht="15" customHeight="1">
      <c r="A39" s="68"/>
      <c r="B39" s="44"/>
      <c r="C39" s="27"/>
      <c r="D39" s="44"/>
      <c r="E39" s="44"/>
      <c r="F39" s="44"/>
      <c r="G39" s="44"/>
      <c r="H39" s="44"/>
      <c r="I39" s="44"/>
      <c r="J39" s="45"/>
    </row>
    <row r="40" spans="1:19" ht="12" customHeight="1">
      <c r="A40" s="68"/>
      <c r="B40" s="44"/>
      <c r="C40" s="27"/>
      <c r="D40" s="44"/>
      <c r="E40" s="44"/>
      <c r="F40" s="44"/>
      <c r="G40" s="44"/>
      <c r="H40" s="44"/>
      <c r="I40" s="44"/>
      <c r="J40" s="45"/>
    </row>
    <row r="41" spans="1:19" ht="12" customHeight="1">
      <c r="A41" s="68"/>
      <c r="B41" s="44"/>
      <c r="C41" s="27"/>
      <c r="D41" s="44"/>
      <c r="E41" s="44"/>
      <c r="F41" s="44"/>
      <c r="G41" s="44"/>
      <c r="H41" s="44"/>
      <c r="I41" s="44"/>
      <c r="J41" s="45"/>
    </row>
    <row r="42" spans="1:19" ht="12" customHeight="1">
      <c r="A42" s="68"/>
      <c r="B42" s="44"/>
      <c r="C42" s="27"/>
      <c r="D42" s="44"/>
      <c r="E42" s="44"/>
      <c r="F42" s="44"/>
      <c r="G42" s="44"/>
      <c r="H42" s="44"/>
      <c r="I42" s="44"/>
      <c r="J42" s="45"/>
    </row>
    <row r="43" spans="1:19" ht="12" customHeight="1">
      <c r="A43" s="68"/>
      <c r="B43" s="201" t="s">
        <v>97</v>
      </c>
      <c r="C43" s="27"/>
      <c r="D43" s="44"/>
      <c r="E43" s="44"/>
      <c r="F43" s="44"/>
      <c r="G43" s="44"/>
      <c r="H43" s="44"/>
      <c r="I43" s="44"/>
      <c r="J43" s="45"/>
    </row>
    <row r="44" spans="1:19" ht="15" customHeight="1">
      <c r="A44" s="68"/>
      <c r="B44" s="27"/>
      <c r="C44" s="44"/>
      <c r="D44" s="44"/>
      <c r="E44" s="44"/>
      <c r="F44" s="44"/>
      <c r="G44" s="44"/>
      <c r="H44" s="44"/>
      <c r="I44" s="44"/>
      <c r="J44" s="45"/>
    </row>
    <row r="45" spans="1:19" ht="15" customHeight="1">
      <c r="A45" s="68"/>
      <c r="B45" s="44"/>
      <c r="C45" s="44"/>
      <c r="D45" s="44"/>
      <c r="E45" s="44"/>
      <c r="F45" s="44"/>
      <c r="G45" s="44"/>
      <c r="H45" s="44"/>
      <c r="I45" s="44"/>
      <c r="J45" s="45"/>
    </row>
    <row r="46" spans="1:19" ht="15" customHeight="1">
      <c r="A46" s="68"/>
      <c r="B46" s="44"/>
      <c r="C46" s="44"/>
      <c r="D46" s="44"/>
      <c r="E46" s="44"/>
      <c r="F46" s="44"/>
      <c r="G46" s="44"/>
      <c r="H46" s="44"/>
      <c r="I46" s="44"/>
      <c r="J46" s="45"/>
    </row>
    <row r="47" spans="1:19" ht="15" customHeight="1">
      <c r="A47" s="68"/>
      <c r="B47" s="44"/>
      <c r="C47" s="44"/>
      <c r="D47" s="44"/>
      <c r="E47" s="44"/>
      <c r="F47" s="44"/>
      <c r="G47" s="44"/>
      <c r="H47" s="44"/>
      <c r="I47" s="44"/>
      <c r="J47" s="45"/>
    </row>
    <row r="48" spans="1:19" ht="15" customHeight="1">
      <c r="A48" s="68"/>
      <c r="B48" s="44"/>
      <c r="C48" s="44"/>
      <c r="D48" s="44"/>
      <c r="E48" s="44"/>
      <c r="F48" s="44"/>
      <c r="G48" s="44"/>
      <c r="H48" s="44"/>
      <c r="I48" s="44"/>
      <c r="J48" s="45"/>
    </row>
    <row r="49" spans="1:10" ht="15" customHeight="1">
      <c r="A49" s="68"/>
      <c r="B49" s="44"/>
      <c r="C49" s="44"/>
      <c r="D49" s="44"/>
      <c r="E49" s="44"/>
      <c r="F49" s="44"/>
      <c r="G49" s="44"/>
      <c r="H49" s="44"/>
      <c r="I49" s="44"/>
      <c r="J49" s="45"/>
    </row>
    <row r="50" spans="1:10" ht="15" customHeight="1">
      <c r="A50" s="68"/>
      <c r="B50" s="44"/>
      <c r="C50" s="44"/>
      <c r="D50" s="44"/>
      <c r="E50" s="44"/>
      <c r="F50" s="44"/>
      <c r="G50" s="44"/>
      <c r="H50" s="44"/>
      <c r="I50" s="44"/>
      <c r="J50" s="45"/>
    </row>
    <row r="51" spans="1:10" ht="15" customHeight="1">
      <c r="A51" s="68"/>
      <c r="B51" s="44"/>
      <c r="C51" s="44"/>
      <c r="D51" s="44"/>
      <c r="E51" s="44"/>
      <c r="F51" s="44"/>
      <c r="G51" s="44"/>
      <c r="H51" s="44"/>
      <c r="I51" s="44"/>
      <c r="J51" s="45"/>
    </row>
    <row r="52" spans="1:10" ht="15" customHeight="1">
      <c r="A52" s="68"/>
      <c r="B52" s="44"/>
      <c r="C52" s="44"/>
      <c r="D52" s="44"/>
      <c r="E52" s="44"/>
      <c r="F52" s="44"/>
      <c r="G52" s="44"/>
      <c r="H52" s="44"/>
      <c r="I52" s="44"/>
      <c r="J52" s="45"/>
    </row>
    <row r="53" spans="1:10" ht="15" customHeight="1">
      <c r="A53" s="68"/>
      <c r="B53" s="44"/>
      <c r="C53" s="44"/>
      <c r="D53" s="44"/>
      <c r="E53" s="44"/>
      <c r="F53" s="44"/>
      <c r="G53" s="44"/>
      <c r="H53" s="44"/>
      <c r="I53" s="44"/>
      <c r="J53" s="45"/>
    </row>
    <row r="54" spans="1:10" ht="15" customHeight="1">
      <c r="A54" s="68"/>
      <c r="B54" s="44"/>
      <c r="C54" s="44"/>
      <c r="D54" s="44"/>
      <c r="E54" s="44"/>
      <c r="F54" s="44"/>
      <c r="G54" s="44"/>
      <c r="H54" s="44"/>
      <c r="I54" s="44"/>
      <c r="J54" s="45"/>
    </row>
    <row r="55" spans="1:10" s="39" customFormat="1" ht="16.899999999999999" customHeight="1" thickBot="1">
      <c r="A55" s="72"/>
      <c r="B55" s="73"/>
      <c r="C55" s="73"/>
      <c r="D55" s="73"/>
      <c r="E55" s="73"/>
      <c r="F55" s="73"/>
      <c r="G55" s="73"/>
      <c r="H55" s="73"/>
      <c r="I55" s="73"/>
      <c r="J55" s="74"/>
    </row>
    <row r="56" spans="1:10" ht="9" customHeight="1">
      <c r="A56" s="27"/>
      <c r="B56" s="27"/>
      <c r="C56" s="27"/>
      <c r="D56" s="27"/>
      <c r="E56" s="27"/>
      <c r="F56" s="27"/>
      <c r="G56" s="27"/>
      <c r="H56" s="27"/>
      <c r="I56" s="27"/>
      <c r="J56" s="27"/>
    </row>
  </sheetData>
  <sheetProtection password="89E8" sheet="1" objects="1" scenarios="1" selectLockedCells="1"/>
  <mergeCells count="10">
    <mergeCell ref="B24:E25"/>
    <mergeCell ref="B8:I9"/>
    <mergeCell ref="B26:C26"/>
    <mergeCell ref="A2:J2"/>
    <mergeCell ref="B4:E4"/>
    <mergeCell ref="G4:J4"/>
    <mergeCell ref="C5:D5"/>
    <mergeCell ref="A5:B5"/>
    <mergeCell ref="B12:I16"/>
    <mergeCell ref="B3:J3"/>
  </mergeCells>
  <phoneticPr fontId="3"/>
  <conditionalFormatting sqref="H25">
    <cfRule type="expression" dxfId="3" priority="3" stopIfTrue="1">
      <formula>OR(+$H$24&gt;$D$26,$H$24&lt;$E$26)</formula>
    </cfRule>
  </conditionalFormatting>
  <conditionalFormatting sqref="G24:G25">
    <cfRule type="expression" dxfId="2" priority="4" stopIfTrue="1">
      <formula>OR(+$G$24&gt;$D$26,$G$24&lt;$E$26)</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2"/>
  <sheetViews>
    <sheetView view="pageBreakPreview" zoomScaleNormal="100" zoomScaleSheetLayoutView="100" zoomScalePageLayoutView="220" workbookViewId="0">
      <selection activeCell="C5" sqref="C5:D5"/>
    </sheetView>
  </sheetViews>
  <sheetFormatPr defaultRowHeight="13.5"/>
  <cols>
    <col min="1" max="1" width="10.375" style="23" customWidth="1"/>
    <col min="2" max="2" width="8.375" style="23" customWidth="1"/>
    <col min="3" max="3" width="11.875" style="23" customWidth="1"/>
    <col min="4" max="4" width="11" style="23" customWidth="1"/>
    <col min="5" max="5" width="7.625" style="23" customWidth="1"/>
    <col min="6" max="7" width="7.875" style="23" customWidth="1"/>
    <col min="8" max="9" width="8.375" style="23" customWidth="1"/>
    <col min="10" max="10" width="7.5" style="23" customWidth="1"/>
    <col min="11" max="11" width="5.625" style="23" customWidth="1"/>
    <col min="12" max="16384" width="9" style="23"/>
  </cols>
  <sheetData>
    <row r="1" spans="1:10" ht="15" customHeight="1" thickBot="1"/>
    <row r="2" spans="1:10" s="39" customFormat="1" ht="19.5" customHeight="1" thickTop="1" thickBot="1">
      <c r="A2" s="244" t="str">
        <f>+表紙!A2</f>
        <v>業務用厨房熱機器等性能測定結果　【電気機器】</v>
      </c>
      <c r="B2" s="245"/>
      <c r="C2" s="245"/>
      <c r="D2" s="245"/>
      <c r="E2" s="245"/>
      <c r="F2" s="245"/>
      <c r="G2" s="245"/>
      <c r="H2" s="245"/>
      <c r="I2" s="245"/>
      <c r="J2" s="246"/>
    </row>
    <row r="3" spans="1:10" s="39" customFormat="1" ht="28.5" customHeight="1" thickTop="1">
      <c r="A3" s="40" t="s">
        <v>130</v>
      </c>
      <c r="B3" s="364" t="s">
        <v>85</v>
      </c>
      <c r="C3" s="365"/>
      <c r="D3" s="365"/>
      <c r="E3" s="365"/>
      <c r="F3" s="365"/>
      <c r="G3" s="365"/>
      <c r="H3" s="365"/>
      <c r="I3" s="365"/>
      <c r="J3" s="366"/>
    </row>
    <row r="4" spans="1:10" s="39" customFormat="1" ht="19.5" customHeight="1" thickBot="1">
      <c r="A4" s="28" t="s">
        <v>1</v>
      </c>
      <c r="B4" s="354" t="str">
        <f>IF(表紙!$B$6=0,"",表紙!$B$6)</f>
        <v/>
      </c>
      <c r="C4" s="354"/>
      <c r="D4" s="355"/>
      <c r="E4" s="356"/>
      <c r="F4" s="41" t="s">
        <v>2</v>
      </c>
      <c r="G4" s="357" t="str">
        <f>IF(表紙!$G$5=0,"",表紙!$G$5)</f>
        <v/>
      </c>
      <c r="H4" s="358"/>
      <c r="I4" s="358"/>
      <c r="J4" s="359"/>
    </row>
    <row r="5" spans="1:10" s="39" customFormat="1" ht="15" customHeight="1">
      <c r="A5" s="42" t="s">
        <v>14</v>
      </c>
      <c r="B5" s="370" t="s">
        <v>32</v>
      </c>
      <c r="C5" s="373"/>
      <c r="D5" s="373"/>
      <c r="E5" s="368" t="s">
        <v>28</v>
      </c>
      <c r="F5" s="12"/>
      <c r="G5" s="370" t="s">
        <v>19</v>
      </c>
      <c r="H5" s="12"/>
      <c r="I5" s="368" t="s">
        <v>20</v>
      </c>
      <c r="J5" s="14"/>
    </row>
    <row r="6" spans="1:10" s="39" customFormat="1" ht="15" customHeight="1" thickBot="1">
      <c r="A6" s="28" t="s">
        <v>15</v>
      </c>
      <c r="B6" s="371"/>
      <c r="C6" s="372"/>
      <c r="D6" s="372"/>
      <c r="E6" s="230"/>
      <c r="F6" s="13"/>
      <c r="G6" s="371"/>
      <c r="H6" s="13"/>
      <c r="I6" s="230"/>
      <c r="J6" s="15"/>
    </row>
    <row r="7" spans="1:10" s="39" customFormat="1" ht="15" customHeight="1">
      <c r="A7" s="43"/>
      <c r="B7" s="44"/>
      <c r="C7" s="44"/>
      <c r="D7" s="44"/>
      <c r="E7" s="44"/>
      <c r="F7" s="44"/>
      <c r="G7" s="44"/>
      <c r="H7" s="44"/>
      <c r="I7" s="44"/>
      <c r="J7" s="45"/>
    </row>
    <row r="8" spans="1:10" s="39" customFormat="1" ht="18" customHeight="1">
      <c r="A8" s="46"/>
      <c r="B8" s="369" t="s">
        <v>116</v>
      </c>
      <c r="C8" s="369"/>
      <c r="D8" s="369"/>
      <c r="E8" s="369"/>
      <c r="F8" s="369"/>
      <c r="G8" s="369"/>
      <c r="H8" s="369"/>
      <c r="I8" s="369"/>
      <c r="J8" s="45"/>
    </row>
    <row r="9" spans="1:10" s="39" customFormat="1" ht="18" customHeight="1">
      <c r="A9" s="46"/>
      <c r="B9" s="369"/>
      <c r="C9" s="369"/>
      <c r="D9" s="369"/>
      <c r="E9" s="369"/>
      <c r="F9" s="369"/>
      <c r="G9" s="369"/>
      <c r="H9" s="369"/>
      <c r="I9" s="369"/>
      <c r="J9" s="45"/>
    </row>
    <row r="10" spans="1:10" s="39" customFormat="1" ht="18" customHeight="1">
      <c r="A10" s="46"/>
      <c r="B10" s="369"/>
      <c r="C10" s="369"/>
      <c r="D10" s="369"/>
      <c r="E10" s="369"/>
      <c r="F10" s="369"/>
      <c r="G10" s="369"/>
      <c r="H10" s="369"/>
      <c r="I10" s="369"/>
      <c r="J10" s="45"/>
    </row>
    <row r="11" spans="1:10" s="39" customFormat="1" ht="13.5" customHeight="1">
      <c r="A11" s="46"/>
      <c r="B11" s="369"/>
      <c r="C11" s="369"/>
      <c r="D11" s="369"/>
      <c r="E11" s="369"/>
      <c r="F11" s="369"/>
      <c r="G11" s="369"/>
      <c r="H11" s="369"/>
      <c r="I11" s="369"/>
      <c r="J11" s="45"/>
    </row>
    <row r="12" spans="1:10" s="39" customFormat="1" ht="15" customHeight="1">
      <c r="A12" s="46"/>
      <c r="B12" s="44"/>
      <c r="C12" s="48"/>
      <c r="D12" s="48"/>
      <c r="E12" s="48"/>
      <c r="F12" s="35"/>
      <c r="G12" s="35"/>
      <c r="H12" s="35"/>
      <c r="I12" s="35"/>
      <c r="J12" s="45"/>
    </row>
    <row r="13" spans="1:10" s="39" customFormat="1" ht="15" customHeight="1">
      <c r="A13" s="46"/>
      <c r="B13" s="44"/>
      <c r="C13" s="48"/>
      <c r="D13" s="48"/>
      <c r="E13" s="48"/>
      <c r="F13" s="35"/>
      <c r="G13" s="35"/>
      <c r="H13" s="35"/>
      <c r="I13" s="35"/>
      <c r="J13" s="45"/>
    </row>
    <row r="14" spans="1:10" s="39" customFormat="1" ht="15" customHeight="1">
      <c r="A14" s="46"/>
      <c r="B14" s="44"/>
      <c r="C14" s="48"/>
      <c r="D14" s="48"/>
      <c r="E14" s="44"/>
      <c r="F14" s="44"/>
      <c r="G14" s="195" t="s">
        <v>114</v>
      </c>
      <c r="H14" s="195" t="s">
        <v>115</v>
      </c>
      <c r="I14" s="44"/>
      <c r="J14" s="45"/>
    </row>
    <row r="15" spans="1:10" s="39" customFormat="1" ht="18.75" customHeight="1">
      <c r="A15" s="46"/>
      <c r="B15" s="367" t="s">
        <v>131</v>
      </c>
      <c r="C15" s="367"/>
      <c r="D15" s="367"/>
      <c r="E15" s="367"/>
      <c r="F15" s="49" t="s">
        <v>64</v>
      </c>
      <c r="G15" s="16"/>
      <c r="H15" s="16"/>
      <c r="I15" s="44" t="s">
        <v>34</v>
      </c>
      <c r="J15" s="171" t="s">
        <v>48</v>
      </c>
    </row>
    <row r="16" spans="1:10" s="39" customFormat="1" ht="17.25" customHeight="1">
      <c r="A16" s="46"/>
      <c r="B16" s="50" t="s">
        <v>40</v>
      </c>
      <c r="C16" s="44"/>
      <c r="D16" s="51"/>
      <c r="E16" s="44"/>
      <c r="F16" s="49" t="s">
        <v>65</v>
      </c>
      <c r="G16" s="17"/>
      <c r="H16" s="17"/>
      <c r="I16" s="44" t="s">
        <v>3</v>
      </c>
      <c r="J16" s="171" t="s">
        <v>7</v>
      </c>
    </row>
    <row r="17" spans="1:13" s="39" customFormat="1" ht="17.25" customHeight="1">
      <c r="A17" s="46"/>
      <c r="B17" s="50" t="s">
        <v>41</v>
      </c>
      <c r="C17" s="36"/>
      <c r="D17" s="36"/>
      <c r="E17" s="44"/>
      <c r="F17" s="49" t="s">
        <v>66</v>
      </c>
      <c r="G17" s="17"/>
      <c r="H17" s="17"/>
      <c r="I17" s="44" t="s">
        <v>3</v>
      </c>
      <c r="J17" s="171" t="s">
        <v>7</v>
      </c>
    </row>
    <row r="18" spans="1:13" s="39" customFormat="1" ht="7.5" customHeight="1" thickBot="1">
      <c r="A18" s="46"/>
      <c r="B18" s="52"/>
      <c r="C18" s="36"/>
      <c r="D18" s="36"/>
      <c r="E18" s="44"/>
      <c r="F18" s="53"/>
      <c r="G18" s="54"/>
      <c r="H18" s="54"/>
      <c r="I18" s="44"/>
      <c r="J18" s="171"/>
    </row>
    <row r="19" spans="1:13" s="39" customFormat="1" ht="17.25" customHeight="1" thickBot="1">
      <c r="A19" s="46"/>
      <c r="B19" s="55" t="s">
        <v>42</v>
      </c>
      <c r="C19" s="44"/>
      <c r="D19" s="44"/>
      <c r="E19" s="44"/>
      <c r="F19" s="53" t="s">
        <v>67</v>
      </c>
      <c r="G19" s="56" t="str">
        <f>IF(COUNTBLANK(G15:G17)=0,G15*(90-25)/(G16-G17),"")</f>
        <v/>
      </c>
      <c r="H19" s="56" t="str">
        <f>IF(COUNTBLANK(H15:H17)=0,H15*(90-25)/(H16-H17),"")</f>
        <v/>
      </c>
      <c r="I19" s="44" t="s">
        <v>34</v>
      </c>
      <c r="J19" s="171" t="s">
        <v>48</v>
      </c>
    </row>
    <row r="20" spans="1:13" s="39" customFormat="1" ht="7.5" customHeight="1" thickBot="1">
      <c r="A20" s="46"/>
      <c r="B20" s="44"/>
      <c r="C20" s="44"/>
      <c r="D20" s="44"/>
      <c r="E20" s="44"/>
      <c r="F20" s="44"/>
      <c r="G20" s="44"/>
      <c r="H20" s="44"/>
      <c r="I20" s="44"/>
      <c r="J20" s="171"/>
      <c r="M20" s="57"/>
    </row>
    <row r="21" spans="1:13" s="39" customFormat="1" ht="30" customHeight="1" thickBot="1">
      <c r="A21" s="46"/>
      <c r="B21" s="44"/>
      <c r="C21" s="44"/>
      <c r="D21" s="44"/>
      <c r="E21" s="44"/>
      <c r="F21" s="44"/>
      <c r="G21" s="58" t="s">
        <v>68</v>
      </c>
      <c r="H21" s="59" t="str">
        <f>IF(COUNTBLANK(G19:H19)=0,(G19+H19)/2,"")</f>
        <v/>
      </c>
      <c r="I21" s="60" t="s">
        <v>9</v>
      </c>
      <c r="J21" s="171" t="s">
        <v>48</v>
      </c>
      <c r="M21" s="57"/>
    </row>
    <row r="22" spans="1:13" s="39" customFormat="1" ht="7.5" customHeight="1" thickBot="1">
      <c r="A22" s="46"/>
      <c r="B22" s="44"/>
      <c r="C22" s="44"/>
      <c r="D22" s="44"/>
      <c r="E22" s="44"/>
      <c r="F22" s="61"/>
      <c r="G22" s="62"/>
      <c r="H22" s="62"/>
      <c r="I22" s="63"/>
      <c r="J22" s="64"/>
    </row>
    <row r="23" spans="1:13" s="39" customFormat="1" ht="15" customHeight="1" thickBot="1">
      <c r="A23" s="46"/>
      <c r="B23" s="44"/>
      <c r="C23" s="44"/>
      <c r="D23" s="44"/>
      <c r="E23" s="44"/>
      <c r="F23" s="44"/>
      <c r="G23" s="65" t="s">
        <v>18</v>
      </c>
      <c r="H23" s="66" t="str">
        <f>IF(H21&lt;&gt;"",ABS(G17-H17)/H21,"")</f>
        <v/>
      </c>
      <c r="I23" s="44"/>
      <c r="J23" s="64"/>
      <c r="M23" s="57"/>
    </row>
    <row r="24" spans="1:13" ht="15" customHeight="1">
      <c r="A24" s="68"/>
      <c r="B24" s="201" t="s">
        <v>0</v>
      </c>
      <c r="C24" s="27"/>
      <c r="D24" s="34"/>
      <c r="E24" s="34"/>
      <c r="F24" s="34"/>
      <c r="G24" s="34"/>
      <c r="H24" s="34"/>
      <c r="I24" s="44"/>
      <c r="J24" s="45"/>
    </row>
    <row r="25" spans="1:13" ht="15" customHeight="1">
      <c r="A25" s="68"/>
      <c r="B25" s="44"/>
      <c r="C25" s="34"/>
      <c r="D25" s="58"/>
      <c r="E25" s="69"/>
      <c r="F25" s="63"/>
      <c r="G25" s="65"/>
      <c r="H25" s="70"/>
      <c r="I25" s="35"/>
      <c r="J25" s="45"/>
    </row>
    <row r="26" spans="1:13" ht="15" customHeight="1">
      <c r="A26" s="68"/>
      <c r="B26" s="44"/>
      <c r="C26" s="34"/>
      <c r="D26" s="58"/>
      <c r="E26" s="69"/>
      <c r="F26" s="63"/>
      <c r="G26" s="65"/>
      <c r="H26" s="70"/>
      <c r="I26" s="35"/>
      <c r="J26" s="45"/>
    </row>
    <row r="27" spans="1:13" ht="15" customHeight="1">
      <c r="A27" s="68"/>
      <c r="B27" s="44"/>
      <c r="C27" s="34"/>
      <c r="D27" s="34"/>
      <c r="E27" s="34"/>
      <c r="F27" s="65"/>
      <c r="G27" s="71"/>
      <c r="H27" s="34"/>
      <c r="I27" s="44"/>
      <c r="J27" s="45"/>
    </row>
    <row r="28" spans="1:13" ht="15" customHeight="1">
      <c r="A28" s="68"/>
      <c r="B28" s="27"/>
      <c r="C28" s="34"/>
      <c r="D28" s="34"/>
      <c r="E28" s="34"/>
      <c r="F28" s="34"/>
      <c r="G28" s="34"/>
      <c r="H28" s="34"/>
      <c r="I28" s="44"/>
      <c r="J28" s="45"/>
    </row>
    <row r="29" spans="1:13" ht="15" customHeight="1">
      <c r="A29" s="68"/>
      <c r="B29" s="44"/>
      <c r="C29" s="34"/>
      <c r="D29" s="34"/>
      <c r="E29" s="34"/>
      <c r="F29" s="34"/>
      <c r="G29" s="34"/>
      <c r="H29" s="34"/>
      <c r="I29" s="44"/>
      <c r="J29" s="45"/>
    </row>
    <row r="30" spans="1:13" ht="15" customHeight="1">
      <c r="A30" s="68"/>
      <c r="B30" s="44"/>
      <c r="C30" s="34"/>
      <c r="D30" s="34"/>
      <c r="E30" s="34"/>
      <c r="F30" s="34"/>
      <c r="G30" s="34"/>
      <c r="H30" s="34"/>
      <c r="I30" s="44"/>
      <c r="J30" s="45"/>
    </row>
    <row r="31" spans="1:13" ht="15" customHeight="1">
      <c r="A31" s="68"/>
      <c r="B31" s="44"/>
      <c r="C31" s="34"/>
      <c r="D31" s="34"/>
      <c r="E31" s="34"/>
      <c r="F31" s="34"/>
      <c r="G31" s="34"/>
      <c r="H31" s="34"/>
      <c r="I31" s="44"/>
      <c r="J31" s="45"/>
    </row>
    <row r="32" spans="1:13" ht="15" customHeight="1">
      <c r="A32" s="68"/>
      <c r="B32" s="44"/>
      <c r="C32" s="34"/>
      <c r="D32" s="34"/>
      <c r="E32" s="34"/>
      <c r="F32" s="34"/>
      <c r="G32" s="34"/>
      <c r="H32" s="34"/>
      <c r="I32" s="44"/>
      <c r="J32" s="45"/>
    </row>
    <row r="33" spans="1:19" ht="15" customHeight="1">
      <c r="A33" s="68"/>
      <c r="B33" s="44"/>
      <c r="C33" s="34"/>
      <c r="D33" s="34"/>
      <c r="E33" s="34"/>
      <c r="F33" s="34"/>
      <c r="G33" s="34"/>
      <c r="H33" s="34"/>
      <c r="I33" s="44"/>
      <c r="J33" s="45"/>
      <c r="S33" s="57"/>
    </row>
    <row r="34" spans="1:19" ht="15" customHeight="1">
      <c r="A34" s="68"/>
      <c r="B34" s="44"/>
      <c r="C34" s="34"/>
      <c r="D34" s="34"/>
      <c r="E34" s="34"/>
      <c r="F34" s="34"/>
      <c r="G34" s="34"/>
      <c r="H34" s="34"/>
      <c r="I34" s="44"/>
      <c r="J34" s="45"/>
    </row>
    <row r="35" spans="1:19" ht="15" customHeight="1">
      <c r="A35" s="68"/>
      <c r="B35" s="44"/>
      <c r="C35" s="34"/>
      <c r="D35" s="34"/>
      <c r="E35" s="34"/>
      <c r="F35" s="34"/>
      <c r="G35" s="34"/>
      <c r="H35" s="34"/>
      <c r="I35" s="44"/>
      <c r="J35" s="45"/>
    </row>
    <row r="36" spans="1:19" ht="15" customHeight="1">
      <c r="A36" s="68"/>
      <c r="B36" s="44"/>
      <c r="C36" s="34"/>
      <c r="D36" s="34"/>
      <c r="E36" s="34"/>
      <c r="F36" s="34"/>
      <c r="G36" s="34"/>
      <c r="H36" s="34"/>
      <c r="I36" s="44"/>
      <c r="J36" s="45"/>
    </row>
    <row r="37" spans="1:19" ht="15" customHeight="1">
      <c r="A37" s="68"/>
      <c r="B37" s="44"/>
      <c r="C37" s="34"/>
      <c r="D37" s="34"/>
      <c r="E37" s="34"/>
      <c r="F37" s="34"/>
      <c r="G37" s="34"/>
      <c r="H37" s="34"/>
      <c r="I37" s="44"/>
      <c r="J37" s="45"/>
    </row>
    <row r="38" spans="1:19" ht="15" customHeight="1">
      <c r="A38" s="68"/>
      <c r="B38" s="201" t="s">
        <v>4</v>
      </c>
      <c r="C38" s="44"/>
      <c r="D38" s="44"/>
      <c r="E38" s="44"/>
      <c r="F38" s="44"/>
      <c r="G38" s="44"/>
      <c r="H38" s="44"/>
      <c r="I38" s="44"/>
      <c r="J38" s="45"/>
    </row>
    <row r="39" spans="1:19" ht="15" customHeight="1">
      <c r="A39" s="68"/>
      <c r="B39" s="44"/>
      <c r="C39" s="44"/>
      <c r="D39" s="44"/>
      <c r="E39" s="44"/>
      <c r="F39" s="44"/>
      <c r="G39" s="44"/>
      <c r="H39" s="44"/>
      <c r="I39" s="44"/>
      <c r="J39" s="45"/>
    </row>
    <row r="40" spans="1:19" ht="15" customHeight="1">
      <c r="A40" s="68"/>
      <c r="B40" s="44"/>
      <c r="C40" s="27"/>
      <c r="D40" s="44"/>
      <c r="E40" s="44"/>
      <c r="F40" s="44"/>
      <c r="G40" s="44"/>
      <c r="H40" s="44"/>
      <c r="I40" s="44"/>
      <c r="J40" s="45"/>
    </row>
    <row r="41" spans="1:19" ht="15" customHeight="1">
      <c r="A41" s="68"/>
      <c r="B41" s="27"/>
      <c r="C41" s="44"/>
      <c r="D41" s="44"/>
      <c r="E41" s="44"/>
      <c r="F41" s="44"/>
      <c r="G41" s="44"/>
      <c r="H41" s="44"/>
      <c r="I41" s="44"/>
      <c r="J41" s="45"/>
    </row>
    <row r="42" spans="1:19" ht="15" customHeight="1">
      <c r="A42" s="68"/>
      <c r="B42" s="44"/>
      <c r="C42" s="44"/>
      <c r="D42" s="44"/>
      <c r="E42" s="44"/>
      <c r="F42" s="44"/>
      <c r="G42" s="44"/>
      <c r="H42" s="44"/>
      <c r="I42" s="44"/>
      <c r="J42" s="45"/>
    </row>
    <row r="43" spans="1:19" ht="15" customHeight="1">
      <c r="A43" s="68"/>
      <c r="B43" s="44"/>
      <c r="C43" s="44"/>
      <c r="D43" s="44"/>
      <c r="E43" s="44"/>
      <c r="F43" s="44"/>
      <c r="G43" s="44"/>
      <c r="H43" s="44"/>
      <c r="I43" s="44"/>
      <c r="J43" s="45"/>
    </row>
    <row r="44" spans="1:19" ht="15" customHeight="1">
      <c r="A44" s="68"/>
      <c r="B44" s="44"/>
      <c r="C44" s="44"/>
      <c r="D44" s="44"/>
      <c r="E44" s="44"/>
      <c r="F44" s="44"/>
      <c r="G44" s="44"/>
      <c r="H44" s="44"/>
      <c r="I44" s="44"/>
      <c r="J44" s="45"/>
    </row>
    <row r="45" spans="1:19" ht="15" customHeight="1">
      <c r="A45" s="68"/>
      <c r="B45" s="44"/>
      <c r="C45" s="44"/>
      <c r="D45" s="44"/>
      <c r="E45" s="44"/>
      <c r="F45" s="44"/>
      <c r="G45" s="44"/>
      <c r="H45" s="44"/>
      <c r="I45" s="44"/>
      <c r="J45" s="45"/>
    </row>
    <row r="46" spans="1:19" ht="15" customHeight="1">
      <c r="A46" s="68"/>
      <c r="B46" s="44"/>
      <c r="C46" s="44"/>
      <c r="D46" s="44"/>
      <c r="E46" s="44"/>
      <c r="F46" s="44"/>
      <c r="G46" s="44"/>
      <c r="H46" s="44"/>
      <c r="I46" s="44"/>
      <c r="J46" s="45"/>
    </row>
    <row r="47" spans="1:19" ht="15" customHeight="1">
      <c r="A47" s="68"/>
      <c r="B47" s="44"/>
      <c r="C47" s="44"/>
      <c r="D47" s="44"/>
      <c r="E47" s="44"/>
      <c r="F47" s="44"/>
      <c r="G47" s="44"/>
      <c r="H47" s="44"/>
      <c r="I47" s="44"/>
      <c r="J47" s="45"/>
    </row>
    <row r="48" spans="1:19" ht="15" customHeight="1">
      <c r="A48" s="68"/>
      <c r="B48" s="44"/>
      <c r="C48" s="44"/>
      <c r="D48" s="44"/>
      <c r="E48" s="44"/>
      <c r="F48" s="44"/>
      <c r="G48" s="44"/>
      <c r="H48" s="44"/>
      <c r="I48" s="44"/>
      <c r="J48" s="45"/>
    </row>
    <row r="49" spans="1:10" ht="15" customHeight="1">
      <c r="A49" s="68"/>
      <c r="B49" s="44"/>
      <c r="C49" s="44"/>
      <c r="D49" s="44"/>
      <c r="E49" s="44"/>
      <c r="F49" s="44"/>
      <c r="G49" s="44"/>
      <c r="H49" s="44"/>
      <c r="I49" s="44"/>
      <c r="J49" s="45"/>
    </row>
    <row r="50" spans="1:10" ht="15" customHeight="1">
      <c r="A50" s="68"/>
      <c r="B50" s="44"/>
      <c r="C50" s="44"/>
      <c r="D50" s="44"/>
      <c r="E50" s="44"/>
      <c r="F50" s="44"/>
      <c r="G50" s="44"/>
      <c r="H50" s="44"/>
      <c r="I50" s="44"/>
      <c r="J50" s="45"/>
    </row>
    <row r="51" spans="1:10" s="39" customFormat="1" ht="17.45" customHeight="1" thickBot="1">
      <c r="A51" s="72"/>
      <c r="B51" s="73"/>
      <c r="C51" s="73"/>
      <c r="D51" s="73"/>
      <c r="E51" s="73"/>
      <c r="F51" s="73"/>
      <c r="G51" s="73"/>
      <c r="H51" s="73"/>
      <c r="I51" s="73"/>
      <c r="J51" s="74"/>
    </row>
    <row r="52" spans="1:10" ht="9" customHeight="1">
      <c r="A52" s="27"/>
      <c r="B52" s="27"/>
      <c r="C52" s="27"/>
      <c r="D52" s="27"/>
      <c r="E52" s="27"/>
      <c r="F52" s="27"/>
      <c r="G52" s="27"/>
      <c r="H52" s="27"/>
      <c r="I52" s="27"/>
      <c r="J52" s="27"/>
    </row>
  </sheetData>
  <sheetProtection password="89E8" sheet="1" objects="1" scenarios="1" selectLockedCells="1"/>
  <mergeCells count="12">
    <mergeCell ref="B15:E15"/>
    <mergeCell ref="I5:I6"/>
    <mergeCell ref="B8:I11"/>
    <mergeCell ref="A2:J2"/>
    <mergeCell ref="B4:E4"/>
    <mergeCell ref="G4:J4"/>
    <mergeCell ref="B3:J3"/>
    <mergeCell ref="B5:B6"/>
    <mergeCell ref="C6:D6"/>
    <mergeCell ref="C5:D5"/>
    <mergeCell ref="E5:E6"/>
    <mergeCell ref="G5:G6"/>
  </mergeCells>
  <phoneticPr fontId="3"/>
  <conditionalFormatting sqref="H23">
    <cfRule type="cellIs" dxfId="1" priority="1"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07"/>
  <sheetViews>
    <sheetView view="pageBreakPreview" zoomScaleNormal="100" zoomScaleSheetLayoutView="100" zoomScalePageLayoutView="205" workbookViewId="0">
      <selection activeCell="C5" sqref="C5:D5"/>
    </sheetView>
  </sheetViews>
  <sheetFormatPr defaultRowHeight="13.5"/>
  <cols>
    <col min="1" max="1" width="10.375" style="23" customWidth="1"/>
    <col min="2" max="2" width="8.375" style="23" customWidth="1"/>
    <col min="3" max="3" width="11.875" style="23" customWidth="1"/>
    <col min="4" max="4" width="11.625" style="23" customWidth="1"/>
    <col min="5" max="5" width="10.75" style="23" customWidth="1"/>
    <col min="6" max="8" width="7.75" style="23" customWidth="1"/>
    <col min="9" max="9" width="7" style="23" customWidth="1"/>
    <col min="10" max="11" width="5.625" style="23" customWidth="1"/>
    <col min="12" max="16384" width="9" style="23"/>
  </cols>
  <sheetData>
    <row r="1" spans="1:13" ht="15" customHeight="1" thickBot="1"/>
    <row r="2" spans="1:13" s="39" customFormat="1" ht="19.5" customHeight="1" thickTop="1" thickBot="1">
      <c r="A2" s="244" t="str">
        <f>+表紙!A2</f>
        <v>業務用厨房熱機器等性能測定結果　【電気機器】</v>
      </c>
      <c r="B2" s="245"/>
      <c r="C2" s="245"/>
      <c r="D2" s="245"/>
      <c r="E2" s="245"/>
      <c r="F2" s="245"/>
      <c r="G2" s="245"/>
      <c r="H2" s="245"/>
      <c r="I2" s="245"/>
      <c r="J2" s="246"/>
    </row>
    <row r="3" spans="1:13" s="39" customFormat="1" ht="28.5" customHeight="1" thickTop="1">
      <c r="A3" s="40" t="s">
        <v>130</v>
      </c>
      <c r="B3" s="364" t="s">
        <v>84</v>
      </c>
      <c r="C3" s="365"/>
      <c r="D3" s="365"/>
      <c r="E3" s="365"/>
      <c r="F3" s="365"/>
      <c r="G3" s="365"/>
      <c r="H3" s="365"/>
      <c r="I3" s="365"/>
      <c r="J3" s="366"/>
    </row>
    <row r="4" spans="1:13" s="39" customFormat="1" ht="18.75" customHeight="1" thickBot="1">
      <c r="A4" s="28" t="s">
        <v>1</v>
      </c>
      <c r="B4" s="354" t="str">
        <f>IF(表紙!$B$6=0,"",表紙!$B$6)</f>
        <v/>
      </c>
      <c r="C4" s="354"/>
      <c r="D4" s="355"/>
      <c r="E4" s="356"/>
      <c r="F4" s="41" t="s">
        <v>2</v>
      </c>
      <c r="G4" s="357" t="str">
        <f>IF(表紙!$G$5=0,"",表紙!$G$5)</f>
        <v/>
      </c>
      <c r="H4" s="358"/>
      <c r="I4" s="358"/>
      <c r="J4" s="359"/>
    </row>
    <row r="5" spans="1:13" s="39" customFormat="1" ht="15" customHeight="1">
      <c r="A5" s="42" t="s">
        <v>14</v>
      </c>
      <c r="B5" s="370" t="s">
        <v>32</v>
      </c>
      <c r="C5" s="373"/>
      <c r="D5" s="373"/>
      <c r="E5" s="368" t="s">
        <v>28</v>
      </c>
      <c r="F5" s="12"/>
      <c r="G5" s="370" t="s">
        <v>19</v>
      </c>
      <c r="H5" s="12"/>
      <c r="I5" s="377" t="s">
        <v>106</v>
      </c>
      <c r="J5" s="14"/>
    </row>
    <row r="6" spans="1:13" s="39" customFormat="1" ht="15" customHeight="1" thickBot="1">
      <c r="A6" s="28" t="s">
        <v>15</v>
      </c>
      <c r="B6" s="371"/>
      <c r="C6" s="372"/>
      <c r="D6" s="372"/>
      <c r="E6" s="230"/>
      <c r="F6" s="13"/>
      <c r="G6" s="371"/>
      <c r="H6" s="13"/>
      <c r="I6" s="230"/>
      <c r="J6" s="15"/>
    </row>
    <row r="7" spans="1:13" s="39" customFormat="1" ht="15" customHeight="1">
      <c r="A7" s="75"/>
      <c r="B7" s="34"/>
      <c r="C7" s="76"/>
      <c r="D7" s="76"/>
      <c r="E7" s="77"/>
      <c r="F7" s="78"/>
      <c r="G7" s="79"/>
      <c r="H7" s="78"/>
      <c r="I7" s="77"/>
      <c r="J7" s="80"/>
    </row>
    <row r="8" spans="1:13" s="39" customFormat="1" ht="15" customHeight="1">
      <c r="A8" s="46"/>
      <c r="B8" s="65"/>
      <c r="C8" s="376" t="s">
        <v>127</v>
      </c>
      <c r="D8" s="376"/>
      <c r="E8" s="376"/>
      <c r="F8" s="376"/>
      <c r="G8" s="376"/>
      <c r="H8" s="376"/>
      <c r="I8" s="376"/>
      <c r="J8" s="81"/>
    </row>
    <row r="9" spans="1:13" s="39" customFormat="1" ht="15" customHeight="1">
      <c r="A9" s="82"/>
      <c r="B9" s="44"/>
      <c r="C9" s="376"/>
      <c r="D9" s="376"/>
      <c r="E9" s="376"/>
      <c r="F9" s="376"/>
      <c r="G9" s="376"/>
      <c r="H9" s="376"/>
      <c r="I9" s="376"/>
      <c r="J9" s="45"/>
    </row>
    <row r="10" spans="1:13" s="39" customFormat="1" ht="15" customHeight="1">
      <c r="A10" s="46"/>
      <c r="B10" s="44"/>
      <c r="C10" s="376"/>
      <c r="D10" s="376"/>
      <c r="E10" s="376"/>
      <c r="F10" s="376"/>
      <c r="G10" s="376"/>
      <c r="H10" s="376"/>
      <c r="I10" s="376"/>
      <c r="J10" s="45"/>
    </row>
    <row r="11" spans="1:13" s="39" customFormat="1" ht="15" customHeight="1">
      <c r="A11" s="46"/>
      <c r="B11" s="44"/>
      <c r="C11" s="376"/>
      <c r="D11" s="376"/>
      <c r="E11" s="376"/>
      <c r="F11" s="376"/>
      <c r="G11" s="376"/>
      <c r="H11" s="376"/>
      <c r="I11" s="376"/>
      <c r="J11" s="45"/>
    </row>
    <row r="12" spans="1:13" s="39" customFormat="1" ht="15" customHeight="1">
      <c r="A12" s="46"/>
      <c r="B12" s="44"/>
      <c r="C12" s="376"/>
      <c r="D12" s="376"/>
      <c r="E12" s="376"/>
      <c r="F12" s="376"/>
      <c r="G12" s="376"/>
      <c r="H12" s="376"/>
      <c r="I12" s="376"/>
      <c r="J12" s="45"/>
    </row>
    <row r="13" spans="1:13" s="39" customFormat="1" ht="15" customHeight="1">
      <c r="A13" s="46"/>
      <c r="B13" s="44"/>
      <c r="C13" s="376"/>
      <c r="D13" s="376"/>
      <c r="E13" s="376"/>
      <c r="F13" s="376"/>
      <c r="G13" s="376"/>
      <c r="H13" s="376"/>
      <c r="I13" s="376"/>
      <c r="J13" s="45"/>
    </row>
    <row r="14" spans="1:13" s="39" customFormat="1" ht="16.5" customHeight="1">
      <c r="A14" s="46"/>
      <c r="B14" s="44"/>
      <c r="C14" s="376"/>
      <c r="D14" s="376"/>
      <c r="E14" s="376"/>
      <c r="F14" s="376"/>
      <c r="G14" s="376"/>
      <c r="H14" s="376"/>
      <c r="I14" s="376"/>
      <c r="J14" s="45"/>
      <c r="M14" s="57"/>
    </row>
    <row r="15" spans="1:13" s="39" customFormat="1" ht="15" customHeight="1">
      <c r="A15" s="46"/>
      <c r="B15" s="44"/>
      <c r="C15" s="376"/>
      <c r="D15" s="376"/>
      <c r="E15" s="376"/>
      <c r="F15" s="376"/>
      <c r="G15" s="376"/>
      <c r="H15" s="376"/>
      <c r="I15" s="376"/>
      <c r="J15" s="45"/>
      <c r="M15" s="57"/>
    </row>
    <row r="16" spans="1:13" s="39" customFormat="1" ht="15" customHeight="1">
      <c r="A16" s="46"/>
      <c r="B16" s="44"/>
      <c r="C16" s="376"/>
      <c r="D16" s="376"/>
      <c r="E16" s="376"/>
      <c r="F16" s="376"/>
      <c r="G16" s="376"/>
      <c r="H16" s="376"/>
      <c r="I16" s="376"/>
      <c r="J16" s="45"/>
      <c r="M16" s="57"/>
    </row>
    <row r="17" spans="1:13" s="39" customFormat="1" ht="17.45" customHeight="1">
      <c r="A17" s="46"/>
      <c r="B17" s="44"/>
      <c r="C17" s="376"/>
      <c r="D17" s="376"/>
      <c r="E17" s="376"/>
      <c r="F17" s="376"/>
      <c r="G17" s="376"/>
      <c r="H17" s="376"/>
      <c r="I17" s="376"/>
      <c r="J17" s="45"/>
      <c r="M17" s="57"/>
    </row>
    <row r="18" spans="1:13" s="39" customFormat="1" ht="17.45" customHeight="1">
      <c r="A18" s="46"/>
      <c r="B18" s="44"/>
      <c r="C18" s="376"/>
      <c r="D18" s="376"/>
      <c r="E18" s="376"/>
      <c r="F18" s="376"/>
      <c r="G18" s="376"/>
      <c r="H18" s="376"/>
      <c r="I18" s="376"/>
      <c r="J18" s="45"/>
      <c r="M18" s="57"/>
    </row>
    <row r="19" spans="1:13" s="39" customFormat="1" ht="17.45" customHeight="1">
      <c r="A19" s="46"/>
      <c r="B19" s="44"/>
      <c r="C19" s="376"/>
      <c r="D19" s="376"/>
      <c r="E19" s="376"/>
      <c r="F19" s="376"/>
      <c r="G19" s="376"/>
      <c r="H19" s="376"/>
      <c r="I19" s="376"/>
      <c r="J19" s="45"/>
      <c r="M19" s="57"/>
    </row>
    <row r="20" spans="1:13" s="39" customFormat="1" ht="15" customHeight="1">
      <c r="A20" s="46"/>
      <c r="B20" s="44"/>
      <c r="C20" s="83"/>
      <c r="D20" s="83"/>
      <c r="E20" s="83"/>
      <c r="F20" s="83"/>
      <c r="G20" s="83"/>
      <c r="H20" s="83"/>
      <c r="I20" s="83"/>
      <c r="J20" s="45"/>
      <c r="M20" s="57"/>
    </row>
    <row r="21" spans="1:13" s="39" customFormat="1" ht="15" customHeight="1">
      <c r="A21" s="46"/>
      <c r="B21" s="44"/>
      <c r="C21" s="84"/>
      <c r="D21" s="84"/>
      <c r="E21" s="84"/>
      <c r="F21" s="84"/>
      <c r="G21" s="84"/>
      <c r="H21" s="84"/>
      <c r="I21" s="84"/>
      <c r="J21" s="45"/>
      <c r="M21" s="57"/>
    </row>
    <row r="22" spans="1:13" s="39" customFormat="1" ht="15" customHeight="1">
      <c r="A22" s="46"/>
      <c r="B22" s="44"/>
      <c r="C22" s="84"/>
      <c r="D22" s="84"/>
      <c r="E22" s="84"/>
      <c r="F22" s="84"/>
      <c r="G22" s="84"/>
      <c r="H22" s="84"/>
      <c r="I22" s="84"/>
      <c r="J22" s="45"/>
      <c r="M22" s="57"/>
    </row>
    <row r="23" spans="1:13" s="39" customFormat="1" ht="15" customHeight="1">
      <c r="A23" s="46"/>
      <c r="B23" s="44"/>
      <c r="C23" s="84"/>
      <c r="D23" s="84"/>
      <c r="E23" s="84"/>
      <c r="F23" s="84"/>
      <c r="G23" s="84"/>
      <c r="H23" s="84"/>
      <c r="I23" s="84"/>
      <c r="J23" s="45"/>
      <c r="M23" s="57"/>
    </row>
    <row r="24" spans="1:13" s="39" customFormat="1" ht="15" customHeight="1">
      <c r="A24" s="46"/>
      <c r="B24" s="44"/>
      <c r="C24" s="84"/>
      <c r="D24" s="84"/>
      <c r="E24" s="84"/>
      <c r="F24" s="84"/>
      <c r="G24" s="84"/>
      <c r="H24" s="84"/>
      <c r="I24" s="84"/>
      <c r="J24" s="45"/>
      <c r="M24" s="57"/>
    </row>
    <row r="25" spans="1:13" s="39" customFormat="1" ht="15" customHeight="1">
      <c r="A25" s="46"/>
      <c r="B25" s="44"/>
      <c r="C25" s="85"/>
      <c r="D25" s="85"/>
      <c r="E25" s="85"/>
      <c r="F25" s="85"/>
      <c r="G25" s="85"/>
      <c r="H25" s="85"/>
      <c r="I25" s="85"/>
      <c r="J25" s="45"/>
    </row>
    <row r="26" spans="1:13" s="39" customFormat="1" ht="15" customHeight="1">
      <c r="A26" s="46"/>
      <c r="B26" s="44"/>
      <c r="C26" s="86"/>
      <c r="D26" s="86"/>
      <c r="E26" s="86"/>
      <c r="F26" s="86"/>
      <c r="G26" s="86"/>
      <c r="H26" s="86"/>
      <c r="I26" s="86"/>
      <c r="J26" s="45"/>
    </row>
    <row r="27" spans="1:13" s="39" customFormat="1" ht="15" customHeight="1">
      <c r="A27" s="46"/>
      <c r="B27" s="44"/>
      <c r="C27" s="86"/>
      <c r="D27" s="86"/>
      <c r="E27" s="86"/>
      <c r="F27" s="86"/>
      <c r="G27" s="86"/>
      <c r="H27" s="86"/>
      <c r="I27" s="86"/>
      <c r="J27" s="45"/>
    </row>
    <row r="28" spans="1:13" s="39" customFormat="1" ht="15" customHeight="1">
      <c r="A28" s="46"/>
      <c r="B28" s="44"/>
      <c r="C28" s="86"/>
      <c r="D28" s="86"/>
      <c r="E28" s="86"/>
      <c r="F28" s="86"/>
      <c r="G28" s="86"/>
      <c r="H28" s="86"/>
      <c r="I28" s="86"/>
      <c r="J28" s="45"/>
    </row>
    <row r="29" spans="1:13" s="39" customFormat="1" ht="15" customHeight="1">
      <c r="A29" s="46"/>
      <c r="B29" s="44"/>
      <c r="C29" s="86"/>
      <c r="D29" s="86"/>
      <c r="E29" s="86"/>
      <c r="F29" s="86"/>
      <c r="G29" s="86"/>
      <c r="H29" s="86"/>
      <c r="I29" s="86"/>
      <c r="J29" s="45"/>
    </row>
    <row r="30" spans="1:13" s="39" customFormat="1" ht="7.5" customHeight="1">
      <c r="A30" s="46"/>
      <c r="B30" s="44"/>
      <c r="C30" s="44"/>
      <c r="D30" s="1"/>
      <c r="E30" s="44"/>
      <c r="F30" s="87"/>
      <c r="G30" s="88"/>
      <c r="H30" s="44"/>
      <c r="I30" s="44"/>
      <c r="J30" s="45"/>
    </row>
    <row r="31" spans="1:13" s="39" customFormat="1" ht="30" customHeight="1">
      <c r="A31" s="46"/>
      <c r="B31" s="89" t="s">
        <v>74</v>
      </c>
      <c r="C31" s="44"/>
      <c r="D31" s="1"/>
      <c r="E31" s="44"/>
      <c r="F31" s="90" t="s">
        <v>76</v>
      </c>
      <c r="G31" s="91" t="str">
        <f>IF(+表紙!C12&lt;&gt;"",INT(+表紙!C12),"")</f>
        <v/>
      </c>
      <c r="H31" s="92" t="s">
        <v>44</v>
      </c>
      <c r="I31" s="177" t="s">
        <v>52</v>
      </c>
      <c r="J31" s="45"/>
    </row>
    <row r="32" spans="1:13" s="39" customFormat="1" ht="7.5" customHeight="1">
      <c r="A32" s="46"/>
      <c r="B32" s="44"/>
      <c r="C32" s="44"/>
      <c r="D32" s="1"/>
      <c r="E32" s="44"/>
      <c r="F32" s="87"/>
      <c r="G32" s="88"/>
      <c r="H32" s="44"/>
      <c r="I32" s="44"/>
      <c r="J32" s="45"/>
    </row>
    <row r="33" spans="1:13" s="39" customFormat="1" ht="15" customHeight="1">
      <c r="A33" s="46"/>
      <c r="B33" s="44"/>
      <c r="C33" s="93"/>
      <c r="D33" s="93"/>
      <c r="E33" s="44"/>
      <c r="F33" s="195" t="s">
        <v>114</v>
      </c>
      <c r="G33" s="195" t="s">
        <v>115</v>
      </c>
      <c r="H33" s="44"/>
      <c r="I33" s="44"/>
      <c r="J33" s="45"/>
    </row>
    <row r="34" spans="1:13" s="39" customFormat="1" ht="15" customHeight="1">
      <c r="A34" s="46"/>
      <c r="B34" s="35"/>
      <c r="C34" s="94"/>
      <c r="D34" s="51"/>
      <c r="E34" s="95" t="s">
        <v>59</v>
      </c>
      <c r="F34" s="17"/>
      <c r="G34" s="17"/>
      <c r="H34" s="92" t="s">
        <v>3</v>
      </c>
      <c r="I34" s="374" t="s">
        <v>7</v>
      </c>
      <c r="J34" s="375"/>
      <c r="M34" s="57"/>
    </row>
    <row r="35" spans="1:13" s="39" customFormat="1" ht="15" customHeight="1">
      <c r="A35" s="46"/>
      <c r="B35" s="44"/>
      <c r="C35" s="96"/>
      <c r="D35" s="96"/>
      <c r="E35" s="95" t="s">
        <v>56</v>
      </c>
      <c r="F35" s="17"/>
      <c r="G35" s="17"/>
      <c r="H35" s="92" t="s">
        <v>3</v>
      </c>
      <c r="I35" s="374" t="s">
        <v>7</v>
      </c>
      <c r="J35" s="375"/>
      <c r="M35" s="44"/>
    </row>
    <row r="36" spans="1:13" s="39" customFormat="1" ht="15" customHeight="1">
      <c r="A36" s="46"/>
      <c r="B36" s="44"/>
      <c r="C36" s="96"/>
      <c r="D36" s="96"/>
      <c r="E36" s="95" t="s">
        <v>58</v>
      </c>
      <c r="F36" s="17"/>
      <c r="G36" s="17"/>
      <c r="H36" s="92" t="s">
        <v>3</v>
      </c>
      <c r="I36" s="374" t="s">
        <v>7</v>
      </c>
      <c r="J36" s="375"/>
      <c r="M36" s="44"/>
    </row>
    <row r="37" spans="1:13" s="39" customFormat="1" ht="15" customHeight="1">
      <c r="A37" s="46"/>
      <c r="B37" s="44"/>
      <c r="D37" s="51"/>
      <c r="E37" s="95" t="s">
        <v>55</v>
      </c>
      <c r="F37" s="17"/>
      <c r="G37" s="17"/>
      <c r="H37" s="92" t="s">
        <v>3</v>
      </c>
      <c r="I37" s="374" t="s">
        <v>7</v>
      </c>
      <c r="J37" s="375"/>
      <c r="M37" s="44"/>
    </row>
    <row r="38" spans="1:13" s="39" customFormat="1" ht="15" customHeight="1">
      <c r="A38" s="46"/>
      <c r="B38" s="44"/>
      <c r="D38" s="51"/>
      <c r="E38" s="97"/>
      <c r="F38" s="98"/>
      <c r="G38" s="98"/>
      <c r="H38" s="99"/>
      <c r="I38" s="183"/>
      <c r="J38" s="184"/>
      <c r="M38" s="44"/>
    </row>
    <row r="39" spans="1:13" s="39" customFormat="1" ht="17.25" customHeight="1">
      <c r="A39" s="46"/>
      <c r="B39" s="89" t="s">
        <v>53</v>
      </c>
      <c r="C39" s="44"/>
      <c r="D39" s="44"/>
      <c r="E39" s="53" t="s">
        <v>57</v>
      </c>
      <c r="F39" s="17"/>
      <c r="G39" s="17"/>
      <c r="H39" s="92" t="s">
        <v>51</v>
      </c>
      <c r="I39" s="374" t="s">
        <v>7</v>
      </c>
      <c r="J39" s="375"/>
      <c r="M39" s="44"/>
    </row>
    <row r="40" spans="1:13" s="39" customFormat="1" ht="7.5" customHeight="1" thickBot="1">
      <c r="A40" s="46"/>
      <c r="H40" s="100"/>
      <c r="I40" s="185"/>
      <c r="J40" s="200"/>
      <c r="M40" s="44"/>
    </row>
    <row r="41" spans="1:13" ht="30" customHeight="1" thickBot="1">
      <c r="A41" s="46"/>
      <c r="B41" s="39"/>
      <c r="C41" s="39"/>
      <c r="D41" s="39"/>
      <c r="E41" s="39"/>
      <c r="F41" s="58" t="s">
        <v>69</v>
      </c>
      <c r="G41" s="101" t="str">
        <f>IF(COUNTBLANK(F39:G39)=0,(F39+G39)/2,"")</f>
        <v/>
      </c>
      <c r="H41" s="102" t="s">
        <v>51</v>
      </c>
      <c r="I41" s="374" t="s">
        <v>7</v>
      </c>
      <c r="J41" s="375"/>
    </row>
    <row r="42" spans="1:13" ht="7.5" customHeight="1" thickBot="1">
      <c r="A42" s="46"/>
      <c r="B42" s="39"/>
      <c r="C42" s="39"/>
      <c r="D42" s="39"/>
      <c r="E42" s="103"/>
      <c r="F42" s="104"/>
      <c r="G42" s="62"/>
      <c r="H42" s="105"/>
      <c r="I42" s="185"/>
      <c r="J42" s="184"/>
    </row>
    <row r="43" spans="1:13" ht="15" customHeight="1" thickBot="1">
      <c r="A43" s="46"/>
      <c r="B43" s="39"/>
      <c r="C43" s="39"/>
      <c r="D43" s="39"/>
      <c r="E43" s="39"/>
      <c r="F43" s="65" t="s">
        <v>18</v>
      </c>
      <c r="G43" s="66" t="str">
        <f>IF(G41&lt;&gt;"",ABS(F36-G36)/G41,"")</f>
        <v/>
      </c>
      <c r="H43" s="100"/>
      <c r="I43" s="185"/>
      <c r="J43" s="184"/>
    </row>
    <row r="44" spans="1:13" ht="15" customHeight="1">
      <c r="A44" s="46"/>
      <c r="C44" s="34"/>
      <c r="D44" s="34"/>
      <c r="E44" s="34"/>
      <c r="F44" s="34"/>
      <c r="G44" s="34"/>
      <c r="H44" s="106"/>
      <c r="I44" s="183"/>
      <c r="J44" s="184"/>
    </row>
    <row r="45" spans="1:13" ht="15" customHeight="1">
      <c r="A45" s="46"/>
      <c r="C45" s="34"/>
      <c r="D45" s="34"/>
      <c r="E45" s="34"/>
      <c r="F45" s="34"/>
      <c r="G45" s="34"/>
      <c r="H45" s="106"/>
      <c r="I45" s="183"/>
      <c r="J45" s="184"/>
    </row>
    <row r="46" spans="1:13" ht="15" customHeight="1">
      <c r="A46" s="46"/>
      <c r="C46" s="34"/>
      <c r="D46" s="34"/>
      <c r="E46" s="34"/>
      <c r="F46" s="195" t="s">
        <v>114</v>
      </c>
      <c r="G46" s="195" t="s">
        <v>115</v>
      </c>
      <c r="H46" s="106"/>
      <c r="I46" s="183"/>
      <c r="J46" s="184"/>
    </row>
    <row r="47" spans="1:13" ht="22.5" customHeight="1">
      <c r="A47" s="46"/>
      <c r="B47" s="378" t="s">
        <v>61</v>
      </c>
      <c r="C47" s="379"/>
      <c r="D47" s="379"/>
      <c r="E47" s="53" t="s">
        <v>83</v>
      </c>
      <c r="F47" s="22"/>
      <c r="G47" s="22"/>
      <c r="H47" s="92" t="s">
        <v>36</v>
      </c>
      <c r="I47" s="374" t="s">
        <v>5</v>
      </c>
      <c r="J47" s="375"/>
    </row>
    <row r="48" spans="1:13" ht="15" customHeight="1">
      <c r="A48" s="46"/>
      <c r="B48" s="39"/>
      <c r="C48" s="39"/>
      <c r="D48" s="39"/>
      <c r="E48" s="39"/>
      <c r="F48" s="39"/>
      <c r="G48" s="39"/>
      <c r="H48" s="100"/>
      <c r="I48" s="100"/>
      <c r="J48" s="67"/>
    </row>
    <row r="49" spans="1:19" ht="15" customHeight="1">
      <c r="A49" s="46"/>
      <c r="C49" s="34"/>
      <c r="D49" s="34"/>
      <c r="E49" s="34"/>
      <c r="F49" s="34"/>
      <c r="G49" s="34"/>
      <c r="H49" s="34"/>
      <c r="I49" s="44"/>
      <c r="J49" s="45"/>
    </row>
    <row r="50" spans="1:19" ht="22.15" customHeight="1" thickBot="1">
      <c r="A50" s="72"/>
      <c r="B50" s="107"/>
      <c r="C50" s="108"/>
      <c r="D50" s="108"/>
      <c r="E50" s="108"/>
      <c r="F50" s="108"/>
      <c r="G50" s="108"/>
      <c r="H50" s="108"/>
      <c r="I50" s="73"/>
      <c r="J50" s="74"/>
    </row>
    <row r="51" spans="1:19" ht="9" customHeight="1"/>
    <row r="52" spans="1:19" ht="15" customHeight="1" thickBot="1"/>
    <row r="53" spans="1:19" ht="19.5" customHeight="1" thickTop="1" thickBot="1">
      <c r="A53" s="244" t="str">
        <f>+A2</f>
        <v>業務用厨房熱機器等性能測定結果　【電気機器】</v>
      </c>
      <c r="B53" s="245"/>
      <c r="C53" s="245"/>
      <c r="D53" s="245"/>
      <c r="E53" s="245"/>
      <c r="F53" s="245"/>
      <c r="G53" s="245"/>
      <c r="H53" s="245"/>
      <c r="I53" s="245"/>
      <c r="J53" s="246"/>
    </row>
    <row r="54" spans="1:19" ht="28.5" customHeight="1" thickTop="1">
      <c r="A54" s="40" t="s">
        <v>130</v>
      </c>
      <c r="B54" s="364" t="str">
        <f>+B3</f>
        <v>食器消毒保管庫　　　　（　４．処理能力　）</v>
      </c>
      <c r="C54" s="365"/>
      <c r="D54" s="365"/>
      <c r="E54" s="365"/>
      <c r="F54" s="365"/>
      <c r="G54" s="365"/>
      <c r="H54" s="365"/>
      <c r="I54" s="365"/>
      <c r="J54" s="366"/>
    </row>
    <row r="55" spans="1:19" ht="20.100000000000001" customHeight="1" thickBot="1">
      <c r="A55" s="28" t="s">
        <v>1</v>
      </c>
      <c r="B55" s="354" t="str">
        <f>IF(表紙!$B$6=0,"",表紙!$B$6)</f>
        <v/>
      </c>
      <c r="C55" s="354"/>
      <c r="D55" s="355"/>
      <c r="E55" s="356"/>
      <c r="F55" s="41" t="s">
        <v>2</v>
      </c>
      <c r="G55" s="357" t="str">
        <f>IF(表紙!$G$5=0,"",表紙!$G$5)</f>
        <v/>
      </c>
      <c r="H55" s="358"/>
      <c r="I55" s="358"/>
      <c r="J55" s="359"/>
      <c r="S55" s="57"/>
    </row>
    <row r="56" spans="1:19" ht="20.100000000000001" customHeight="1">
      <c r="A56" s="109"/>
      <c r="B56" s="110"/>
      <c r="C56" s="110"/>
      <c r="D56" s="111"/>
      <c r="E56" s="111"/>
      <c r="F56" s="112"/>
      <c r="G56" s="111"/>
      <c r="H56" s="111"/>
      <c r="I56" s="111"/>
      <c r="J56" s="113"/>
      <c r="S56" s="57"/>
    </row>
    <row r="57" spans="1:19" ht="15" customHeight="1">
      <c r="A57" s="46"/>
      <c r="B57" s="201" t="s">
        <v>71</v>
      </c>
      <c r="C57" s="34"/>
      <c r="D57" s="34"/>
      <c r="E57" s="34"/>
      <c r="F57" s="34"/>
      <c r="G57" s="34"/>
      <c r="H57" s="34"/>
      <c r="I57" s="44"/>
      <c r="J57" s="45"/>
    </row>
    <row r="58" spans="1:19" ht="15" customHeight="1">
      <c r="A58" s="46"/>
      <c r="B58" s="44"/>
      <c r="C58" s="34"/>
      <c r="D58" s="34"/>
      <c r="E58" s="34"/>
      <c r="F58" s="34"/>
      <c r="G58" s="34"/>
      <c r="H58" s="34"/>
      <c r="I58" s="44"/>
      <c r="J58" s="45"/>
    </row>
    <row r="59" spans="1:19" ht="15" customHeight="1">
      <c r="A59" s="46"/>
      <c r="B59" s="44"/>
      <c r="C59" s="34"/>
      <c r="D59" s="34"/>
      <c r="E59" s="34"/>
      <c r="F59" s="34"/>
      <c r="G59" s="34"/>
      <c r="H59" s="34"/>
      <c r="I59" s="44"/>
      <c r="J59" s="45"/>
    </row>
    <row r="60" spans="1:19" ht="15" customHeight="1">
      <c r="A60" s="46"/>
      <c r="B60" s="44"/>
      <c r="C60" s="34"/>
      <c r="D60" s="34"/>
      <c r="E60" s="34"/>
      <c r="F60" s="34"/>
      <c r="G60" s="34"/>
      <c r="H60" s="34"/>
      <c r="I60" s="44"/>
      <c r="J60" s="45"/>
    </row>
    <row r="61" spans="1:19" ht="15" customHeight="1">
      <c r="A61" s="46"/>
      <c r="B61" s="44"/>
      <c r="C61" s="34"/>
      <c r="D61" s="34"/>
      <c r="E61" s="34"/>
      <c r="F61" s="34"/>
      <c r="G61" s="34"/>
      <c r="H61" s="34"/>
      <c r="I61" s="44"/>
      <c r="J61" s="45"/>
    </row>
    <row r="62" spans="1:19" ht="15" customHeight="1">
      <c r="A62" s="46"/>
      <c r="B62" s="44"/>
      <c r="C62" s="34"/>
      <c r="D62" s="34"/>
      <c r="E62" s="34"/>
      <c r="F62" s="34"/>
      <c r="G62" s="34"/>
      <c r="H62" s="34"/>
      <c r="I62" s="44"/>
      <c r="J62" s="45"/>
    </row>
    <row r="63" spans="1:19" ht="15" customHeight="1">
      <c r="A63" s="46"/>
      <c r="B63" s="44"/>
      <c r="C63" s="34"/>
      <c r="D63" s="34"/>
      <c r="E63" s="34"/>
      <c r="F63" s="34"/>
      <c r="G63" s="34"/>
      <c r="H63" s="34"/>
      <c r="I63" s="44"/>
      <c r="J63" s="45"/>
    </row>
    <row r="64" spans="1:19" ht="15" customHeight="1">
      <c r="A64" s="46"/>
      <c r="B64" s="44"/>
      <c r="C64" s="34"/>
      <c r="D64" s="34"/>
      <c r="E64" s="34"/>
      <c r="F64" s="34"/>
      <c r="G64" s="34"/>
      <c r="H64" s="34"/>
      <c r="I64" s="44"/>
      <c r="J64" s="45"/>
    </row>
    <row r="65" spans="1:10" ht="15" customHeight="1">
      <c r="A65" s="46"/>
      <c r="B65" s="44"/>
      <c r="C65" s="34"/>
      <c r="D65" s="34"/>
      <c r="E65" s="34"/>
      <c r="F65" s="34"/>
      <c r="G65" s="34"/>
      <c r="H65" s="34"/>
      <c r="I65" s="44"/>
      <c r="J65" s="45"/>
    </row>
    <row r="66" spans="1:10" ht="15" customHeight="1">
      <c r="A66" s="46"/>
      <c r="B66" s="44"/>
      <c r="C66" s="44"/>
      <c r="D66" s="44"/>
      <c r="E66" s="44"/>
      <c r="F66" s="44"/>
      <c r="G66" s="44"/>
      <c r="H66" s="44"/>
      <c r="I66" s="44"/>
      <c r="J66" s="45"/>
    </row>
    <row r="67" spans="1:10" ht="15" customHeight="1">
      <c r="A67" s="46"/>
      <c r="J67" s="45"/>
    </row>
    <row r="68" spans="1:10" ht="15" customHeight="1">
      <c r="A68" s="46"/>
      <c r="J68" s="45"/>
    </row>
    <row r="69" spans="1:10" ht="15" customHeight="1">
      <c r="A69" s="46"/>
      <c r="J69" s="45"/>
    </row>
    <row r="70" spans="1:10" ht="15" customHeight="1">
      <c r="A70" s="46"/>
      <c r="J70" s="45"/>
    </row>
    <row r="71" spans="1:10">
      <c r="A71" s="46"/>
      <c r="J71" s="45"/>
    </row>
    <row r="72" spans="1:10">
      <c r="A72" s="46"/>
      <c r="J72" s="45"/>
    </row>
    <row r="73" spans="1:10">
      <c r="A73" s="46"/>
      <c r="J73" s="45"/>
    </row>
    <row r="74" spans="1:10">
      <c r="A74" s="46"/>
      <c r="B74" s="201" t="s">
        <v>43</v>
      </c>
      <c r="C74" s="44"/>
      <c r="D74" s="44"/>
      <c r="E74" s="44"/>
      <c r="F74" s="44"/>
      <c r="G74" s="44"/>
      <c r="H74" s="44"/>
      <c r="I74" s="44"/>
      <c r="J74" s="45"/>
    </row>
    <row r="75" spans="1:10">
      <c r="A75" s="46"/>
      <c r="B75" s="27"/>
      <c r="C75" s="201"/>
      <c r="D75" s="44"/>
      <c r="E75" s="44"/>
      <c r="F75" s="44"/>
      <c r="G75" s="44"/>
      <c r="H75" s="44"/>
      <c r="I75" s="44"/>
      <c r="J75" s="45"/>
    </row>
    <row r="76" spans="1:10">
      <c r="A76" s="46"/>
      <c r="B76" s="44"/>
      <c r="C76" s="44"/>
      <c r="D76" s="44"/>
      <c r="E76" s="44"/>
      <c r="F76" s="44"/>
      <c r="G76" s="44"/>
      <c r="H76" s="44"/>
      <c r="I76" s="44"/>
      <c r="J76" s="45"/>
    </row>
    <row r="77" spans="1:10">
      <c r="A77" s="68"/>
      <c r="B77" s="44"/>
      <c r="C77" s="44"/>
      <c r="D77" s="44"/>
      <c r="E77" s="44"/>
      <c r="F77" s="44"/>
      <c r="G77" s="44"/>
      <c r="H77" s="44"/>
      <c r="I77" s="44"/>
      <c r="J77" s="114"/>
    </row>
    <row r="78" spans="1:10">
      <c r="A78" s="68"/>
      <c r="B78" s="44"/>
      <c r="C78" s="44"/>
      <c r="D78" s="44"/>
      <c r="E78" s="44"/>
      <c r="F78" s="44"/>
      <c r="G78" s="44"/>
      <c r="H78" s="44"/>
      <c r="I78" s="44"/>
      <c r="J78" s="114"/>
    </row>
    <row r="79" spans="1:10">
      <c r="A79" s="68"/>
      <c r="B79" s="44"/>
      <c r="C79" s="44"/>
      <c r="D79" s="44"/>
      <c r="E79" s="44"/>
      <c r="F79" s="44"/>
      <c r="G79" s="44"/>
      <c r="H79" s="44"/>
      <c r="I79" s="44"/>
      <c r="J79" s="114"/>
    </row>
    <row r="80" spans="1:10">
      <c r="A80" s="68"/>
      <c r="B80" s="44"/>
      <c r="C80" s="44"/>
      <c r="D80" s="44"/>
      <c r="E80" s="44"/>
      <c r="F80" s="44"/>
      <c r="G80" s="44"/>
      <c r="H80" s="44"/>
      <c r="I80" s="44"/>
      <c r="J80" s="114"/>
    </row>
    <row r="81" spans="1:10">
      <c r="A81" s="68"/>
      <c r="B81" s="44"/>
      <c r="C81" s="44"/>
      <c r="D81" s="44"/>
      <c r="E81" s="44"/>
      <c r="F81" s="44"/>
      <c r="G81" s="44"/>
      <c r="H81" s="44"/>
      <c r="I81" s="44"/>
      <c r="J81" s="114"/>
    </row>
    <row r="82" spans="1:10">
      <c r="A82" s="68"/>
      <c r="B82" s="44"/>
      <c r="C82" s="44"/>
      <c r="D82" s="44"/>
      <c r="E82" s="44"/>
      <c r="F82" s="44"/>
      <c r="G82" s="44"/>
      <c r="H82" s="44"/>
      <c r="I82" s="44"/>
      <c r="J82" s="114"/>
    </row>
    <row r="83" spans="1:10">
      <c r="A83" s="68"/>
      <c r="B83" s="44"/>
      <c r="C83" s="44"/>
      <c r="D83" s="44"/>
      <c r="E83" s="44"/>
      <c r="F83" s="44"/>
      <c r="G83" s="44"/>
      <c r="H83" s="44"/>
      <c r="I83" s="44"/>
      <c r="J83" s="114"/>
    </row>
    <row r="84" spans="1:10">
      <c r="A84" s="68"/>
      <c r="B84" s="27"/>
      <c r="C84" s="27"/>
      <c r="D84" s="27"/>
      <c r="E84" s="27"/>
      <c r="F84" s="27"/>
      <c r="G84" s="27"/>
      <c r="H84" s="27"/>
      <c r="I84" s="27"/>
      <c r="J84" s="114"/>
    </row>
    <row r="85" spans="1:10">
      <c r="A85" s="68"/>
      <c r="B85" s="27"/>
      <c r="C85" s="27"/>
      <c r="D85" s="27"/>
      <c r="E85" s="27"/>
      <c r="F85" s="27"/>
      <c r="G85" s="27"/>
      <c r="H85" s="27"/>
      <c r="I85" s="27"/>
      <c r="J85" s="114"/>
    </row>
    <row r="86" spans="1:10">
      <c r="A86" s="68"/>
      <c r="B86" s="27"/>
      <c r="C86" s="27"/>
      <c r="D86" s="27"/>
      <c r="E86" s="27"/>
      <c r="F86" s="27"/>
      <c r="G86" s="27"/>
      <c r="H86" s="27"/>
      <c r="I86" s="27"/>
      <c r="J86" s="114"/>
    </row>
    <row r="87" spans="1:10">
      <c r="A87" s="68"/>
      <c r="B87" s="27"/>
      <c r="C87" s="27"/>
      <c r="D87" s="27"/>
      <c r="E87" s="27"/>
      <c r="F87" s="27"/>
      <c r="G87" s="27"/>
      <c r="H87" s="27"/>
      <c r="I87" s="27"/>
      <c r="J87" s="114"/>
    </row>
    <row r="88" spans="1:10">
      <c r="A88" s="68"/>
      <c r="B88" s="27"/>
      <c r="C88" s="27"/>
      <c r="D88" s="27"/>
      <c r="E88" s="27"/>
      <c r="F88" s="27"/>
      <c r="G88" s="27"/>
      <c r="H88" s="27"/>
      <c r="I88" s="27"/>
      <c r="J88" s="114"/>
    </row>
    <row r="89" spans="1:10">
      <c r="A89" s="68"/>
      <c r="B89" s="27"/>
      <c r="C89" s="27"/>
      <c r="D89" s="27"/>
      <c r="E89" s="27"/>
      <c r="F89" s="27"/>
      <c r="G89" s="27"/>
      <c r="H89" s="27"/>
      <c r="I89" s="27"/>
      <c r="J89" s="114"/>
    </row>
    <row r="90" spans="1:10">
      <c r="A90" s="68"/>
      <c r="B90" s="27"/>
      <c r="C90" s="27"/>
      <c r="D90" s="27"/>
      <c r="E90" s="27"/>
      <c r="F90" s="27"/>
      <c r="G90" s="27"/>
      <c r="H90" s="27"/>
      <c r="I90" s="27"/>
      <c r="J90" s="114"/>
    </row>
    <row r="91" spans="1:10">
      <c r="A91" s="68"/>
      <c r="B91" s="27"/>
      <c r="C91" s="27"/>
      <c r="D91" s="27"/>
      <c r="E91" s="27"/>
      <c r="F91" s="27"/>
      <c r="G91" s="27"/>
      <c r="H91" s="27"/>
      <c r="I91" s="27"/>
      <c r="J91" s="114"/>
    </row>
    <row r="92" spans="1:10">
      <c r="A92" s="68"/>
      <c r="B92" s="27"/>
      <c r="C92" s="27"/>
      <c r="D92" s="27"/>
      <c r="E92" s="27"/>
      <c r="F92" s="27"/>
      <c r="G92" s="27"/>
      <c r="H92" s="27"/>
      <c r="I92" s="27"/>
      <c r="J92" s="114"/>
    </row>
    <row r="93" spans="1:10">
      <c r="A93" s="68"/>
      <c r="B93" s="27"/>
      <c r="C93" s="27"/>
      <c r="D93" s="27"/>
      <c r="E93" s="27"/>
      <c r="F93" s="27"/>
      <c r="G93" s="27"/>
      <c r="H93" s="27"/>
      <c r="I93" s="27"/>
      <c r="J93" s="114"/>
    </row>
    <row r="94" spans="1:10">
      <c r="A94" s="68"/>
      <c r="B94" s="27"/>
      <c r="C94" s="27"/>
      <c r="D94" s="27"/>
      <c r="E94" s="27"/>
      <c r="F94" s="27"/>
      <c r="G94" s="27"/>
      <c r="H94" s="27"/>
      <c r="I94" s="27"/>
      <c r="J94" s="114"/>
    </row>
    <row r="95" spans="1:10">
      <c r="A95" s="68"/>
      <c r="B95" s="27"/>
      <c r="C95" s="27"/>
      <c r="D95" s="27"/>
      <c r="E95" s="27"/>
      <c r="F95" s="27"/>
      <c r="G95" s="27"/>
      <c r="H95" s="27"/>
      <c r="I95" s="27"/>
      <c r="J95" s="114"/>
    </row>
    <row r="96" spans="1:10">
      <c r="A96" s="68"/>
      <c r="B96" s="27"/>
      <c r="C96" s="27"/>
      <c r="D96" s="27"/>
      <c r="E96" s="27"/>
      <c r="F96" s="27"/>
      <c r="G96" s="27"/>
      <c r="H96" s="27"/>
      <c r="I96" s="27"/>
      <c r="J96" s="114"/>
    </row>
    <row r="97" spans="1:10">
      <c r="A97" s="68"/>
      <c r="B97" s="27"/>
      <c r="C97" s="27"/>
      <c r="D97" s="27"/>
      <c r="E97" s="27"/>
      <c r="F97" s="27"/>
      <c r="G97" s="27"/>
      <c r="H97" s="27"/>
      <c r="I97" s="27"/>
      <c r="J97" s="114"/>
    </row>
    <row r="98" spans="1:10">
      <c r="A98" s="68"/>
      <c r="B98" s="27"/>
      <c r="C98" s="27"/>
      <c r="D98" s="27"/>
      <c r="E98" s="27"/>
      <c r="F98" s="27"/>
      <c r="G98" s="27"/>
      <c r="H98" s="27"/>
      <c r="I98" s="27"/>
      <c r="J98" s="114"/>
    </row>
    <row r="99" spans="1:10">
      <c r="A99" s="68"/>
      <c r="B99" s="27"/>
      <c r="C99" s="27"/>
      <c r="D99" s="27"/>
      <c r="E99" s="27"/>
      <c r="F99" s="27"/>
      <c r="G99" s="27"/>
      <c r="H99" s="27"/>
      <c r="I99" s="27"/>
      <c r="J99" s="114"/>
    </row>
    <row r="100" spans="1:10">
      <c r="A100" s="68"/>
      <c r="B100" s="27"/>
      <c r="C100" s="27"/>
      <c r="D100" s="27"/>
      <c r="E100" s="27"/>
      <c r="F100" s="27"/>
      <c r="G100" s="27"/>
      <c r="H100" s="27"/>
      <c r="I100" s="27"/>
      <c r="J100" s="114"/>
    </row>
    <row r="101" spans="1:10">
      <c r="A101" s="68"/>
      <c r="B101" s="27"/>
      <c r="C101" s="27"/>
      <c r="D101" s="27"/>
      <c r="E101" s="27"/>
      <c r="F101" s="27"/>
      <c r="G101" s="27"/>
      <c r="H101" s="27"/>
      <c r="I101" s="27"/>
      <c r="J101" s="114"/>
    </row>
    <row r="102" spans="1:10">
      <c r="A102" s="68"/>
      <c r="B102" s="27"/>
      <c r="C102" s="27"/>
      <c r="D102" s="27"/>
      <c r="E102" s="27"/>
      <c r="F102" s="27"/>
      <c r="G102" s="27"/>
      <c r="H102" s="27"/>
      <c r="I102" s="27"/>
      <c r="J102" s="114"/>
    </row>
    <row r="103" spans="1:10">
      <c r="A103" s="68"/>
      <c r="B103" s="27"/>
      <c r="C103" s="27"/>
      <c r="D103" s="27"/>
      <c r="E103" s="27"/>
      <c r="F103" s="27"/>
      <c r="G103" s="27"/>
      <c r="H103" s="27"/>
      <c r="I103" s="27"/>
      <c r="J103" s="114"/>
    </row>
    <row r="104" spans="1:10">
      <c r="A104" s="68"/>
      <c r="B104" s="27"/>
      <c r="C104" s="27"/>
      <c r="D104" s="27"/>
      <c r="E104" s="27"/>
      <c r="F104" s="27"/>
      <c r="G104" s="27"/>
      <c r="H104" s="27"/>
      <c r="I104" s="27"/>
      <c r="J104" s="114"/>
    </row>
    <row r="105" spans="1:10">
      <c r="A105" s="68"/>
      <c r="B105" s="27"/>
      <c r="C105" s="27"/>
      <c r="D105" s="27"/>
      <c r="E105" s="27"/>
      <c r="F105" s="27"/>
      <c r="G105" s="27"/>
      <c r="H105" s="27"/>
      <c r="I105" s="27"/>
      <c r="J105" s="114"/>
    </row>
    <row r="106" spans="1:10" ht="19.149999999999999" customHeight="1" thickBot="1">
      <c r="A106" s="115"/>
      <c r="B106" s="107"/>
      <c r="C106" s="107"/>
      <c r="D106" s="107"/>
      <c r="E106" s="107"/>
      <c r="F106" s="107"/>
      <c r="G106" s="107"/>
      <c r="H106" s="107"/>
      <c r="I106" s="107"/>
      <c r="J106" s="116"/>
    </row>
    <row r="107" spans="1:10" ht="8.4499999999999993" customHeight="1">
      <c r="A107" s="27"/>
      <c r="B107" s="27"/>
      <c r="C107" s="27"/>
      <c r="D107" s="27"/>
      <c r="E107" s="27"/>
      <c r="F107" s="27"/>
      <c r="G107" s="27"/>
      <c r="H107" s="27"/>
      <c r="I107" s="27"/>
      <c r="J107" s="27"/>
    </row>
  </sheetData>
  <sheetProtection password="89E8" sheet="1" objects="1" scenarios="1" selectLockedCells="1"/>
  <mergeCells count="23">
    <mergeCell ref="B55:E55"/>
    <mergeCell ref="G55:J55"/>
    <mergeCell ref="B47:D47"/>
    <mergeCell ref="A53:J53"/>
    <mergeCell ref="I37:J37"/>
    <mergeCell ref="I39:J39"/>
    <mergeCell ref="I41:J41"/>
    <mergeCell ref="I47:J47"/>
    <mergeCell ref="B54:J54"/>
    <mergeCell ref="I34:J34"/>
    <mergeCell ref="I35:J35"/>
    <mergeCell ref="I36:J36"/>
    <mergeCell ref="C8:I19"/>
    <mergeCell ref="A2:J2"/>
    <mergeCell ref="B4:E4"/>
    <mergeCell ref="G4:J4"/>
    <mergeCell ref="C6:D6"/>
    <mergeCell ref="B5:B6"/>
    <mergeCell ref="C5:D5"/>
    <mergeCell ref="B3:J3"/>
    <mergeCell ref="E5:E6"/>
    <mergeCell ref="G5:G6"/>
    <mergeCell ref="I5:I6"/>
  </mergeCells>
  <phoneticPr fontId="3"/>
  <pageMargins left="0.78740157480314965" right="0.51181102362204722" top="0.78740157480314965" bottom="0.39370078740157483" header="0.19685039370078741" footer="0.19685039370078741"/>
  <pageSetup paperSize="9" orientation="portrait" r:id="rId1"/>
  <rowBreaks count="2" manualBreakCount="2">
    <brk id="51" max="16383" man="1"/>
    <brk id="10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view="pageBreakPreview" zoomScaleNormal="100" zoomScaleSheetLayoutView="100" workbookViewId="0">
      <selection activeCell="G27" sqref="G27"/>
    </sheetView>
  </sheetViews>
  <sheetFormatPr defaultRowHeight="13.5"/>
  <cols>
    <col min="1" max="1" width="10.375" style="23" customWidth="1"/>
    <col min="2" max="2" width="3.625" style="23" customWidth="1"/>
    <col min="3" max="4" width="14.125" style="23" customWidth="1"/>
    <col min="5" max="9" width="8.375" style="23" customWidth="1"/>
    <col min="10" max="10" width="5.125" style="23" customWidth="1"/>
    <col min="11" max="16384" width="9" style="23"/>
  </cols>
  <sheetData>
    <row r="1" spans="1:10" ht="15" customHeight="1" thickBot="1"/>
    <row r="2" spans="1:10" s="39" customFormat="1" ht="19.5" customHeight="1" thickTop="1" thickBot="1">
      <c r="A2" s="244" t="str">
        <f>+表紙!A2</f>
        <v>業務用厨房熱機器等性能測定結果　【電気機器】</v>
      </c>
      <c r="B2" s="245"/>
      <c r="C2" s="245"/>
      <c r="D2" s="245"/>
      <c r="E2" s="245"/>
      <c r="F2" s="245"/>
      <c r="G2" s="245"/>
      <c r="H2" s="245"/>
      <c r="I2" s="245"/>
      <c r="J2" s="246"/>
    </row>
    <row r="3" spans="1:10" s="39" customFormat="1" ht="28.5" customHeight="1" thickTop="1">
      <c r="A3" s="158" t="s">
        <v>130</v>
      </c>
      <c r="B3" s="364" t="s">
        <v>49</v>
      </c>
      <c r="C3" s="365"/>
      <c r="D3" s="365"/>
      <c r="E3" s="365"/>
      <c r="F3" s="365"/>
      <c r="G3" s="365"/>
      <c r="H3" s="365"/>
      <c r="I3" s="365"/>
      <c r="J3" s="366"/>
    </row>
    <row r="4" spans="1:10" s="39" customFormat="1" ht="20.100000000000001" customHeight="1" thickBot="1">
      <c r="A4" s="28" t="s">
        <v>1</v>
      </c>
      <c r="B4" s="354" t="str">
        <f>IF(表紙!$B$6=0,"",表紙!$B$6)</f>
        <v/>
      </c>
      <c r="C4" s="354"/>
      <c r="D4" s="355"/>
      <c r="E4" s="356"/>
      <c r="F4" s="41" t="s">
        <v>2</v>
      </c>
      <c r="G4" s="357" t="str">
        <f>IF(表紙!$G$5=0,"",表紙!$G$5)</f>
        <v/>
      </c>
      <c r="H4" s="358"/>
      <c r="I4" s="358"/>
      <c r="J4" s="359"/>
    </row>
    <row r="5" spans="1:10" s="39" customFormat="1" ht="15" customHeight="1">
      <c r="A5" s="43"/>
      <c r="B5" s="44"/>
      <c r="C5" s="44"/>
      <c r="D5" s="44"/>
      <c r="E5" s="44"/>
      <c r="F5" s="44"/>
      <c r="G5" s="44"/>
      <c r="H5" s="44"/>
      <c r="I5" s="44"/>
      <c r="J5" s="117"/>
    </row>
    <row r="6" spans="1:10" s="39" customFormat="1" ht="15" customHeight="1">
      <c r="A6" s="46"/>
      <c r="B6" s="118" t="s">
        <v>26</v>
      </c>
      <c r="C6" s="44"/>
      <c r="D6" s="44"/>
      <c r="E6" s="44"/>
      <c r="F6" s="44"/>
      <c r="G6" s="44"/>
      <c r="H6" s="44"/>
      <c r="I6" s="44"/>
      <c r="J6" s="45"/>
    </row>
    <row r="7" spans="1:10" s="39" customFormat="1" ht="15" customHeight="1">
      <c r="A7" s="46"/>
      <c r="B7" s="44"/>
      <c r="C7" s="44" t="s">
        <v>54</v>
      </c>
      <c r="D7" s="44"/>
      <c r="E7" s="44"/>
      <c r="F7" s="44"/>
      <c r="G7" s="44"/>
      <c r="H7" s="44"/>
      <c r="I7" s="44"/>
      <c r="J7" s="45"/>
    </row>
    <row r="8" spans="1:10" s="39" customFormat="1" ht="15" customHeight="1">
      <c r="A8" s="46"/>
      <c r="B8" s="44"/>
      <c r="C8" s="44"/>
      <c r="D8" s="44"/>
      <c r="E8" s="44"/>
      <c r="F8" s="44"/>
      <c r="G8" s="44"/>
      <c r="H8" s="44"/>
      <c r="I8" s="44"/>
      <c r="J8" s="45"/>
    </row>
    <row r="9" spans="1:10" s="39" customFormat="1" ht="15" customHeight="1">
      <c r="A9" s="46"/>
      <c r="B9" s="118" t="s">
        <v>62</v>
      </c>
      <c r="C9" s="44"/>
      <c r="D9" s="44"/>
      <c r="E9" s="44"/>
      <c r="F9" s="44"/>
      <c r="G9" s="44"/>
      <c r="H9" s="44"/>
      <c r="I9" s="44"/>
      <c r="J9" s="45"/>
    </row>
    <row r="10" spans="1:10" s="39" customFormat="1" ht="24" customHeight="1">
      <c r="A10" s="46"/>
      <c r="B10" s="44"/>
      <c r="C10" s="35"/>
      <c r="D10" s="44"/>
      <c r="E10" s="44"/>
      <c r="F10" s="196" t="s">
        <v>114</v>
      </c>
      <c r="G10" s="196" t="s">
        <v>115</v>
      </c>
      <c r="H10" s="44"/>
      <c r="I10" s="44"/>
      <c r="J10" s="45"/>
    </row>
    <row r="11" spans="1:10" s="39" customFormat="1" ht="17.25" customHeight="1">
      <c r="A11" s="46"/>
      <c r="B11" s="44"/>
      <c r="C11" s="44" t="s">
        <v>63</v>
      </c>
      <c r="D11" s="44"/>
      <c r="E11" s="119" t="s">
        <v>70</v>
      </c>
      <c r="F11" s="120" t="str">
        <f>IF(+'4.処理能力'!F47&lt;&gt;"",+'4.処理能力'!F47,"")</f>
        <v/>
      </c>
      <c r="G11" s="120" t="str">
        <f>IF(+'4.処理能力'!G47&lt;&gt;"",+'4.処理能力'!G47,"")</f>
        <v/>
      </c>
      <c r="H11" s="35" t="s">
        <v>39</v>
      </c>
      <c r="I11" s="380" t="s">
        <v>5</v>
      </c>
      <c r="J11" s="381"/>
    </row>
    <row r="12" spans="1:10" s="39" customFormat="1" ht="7.5" customHeight="1" thickBot="1">
      <c r="A12" s="46"/>
      <c r="B12" s="44"/>
      <c r="C12" s="44"/>
      <c r="D12" s="44"/>
      <c r="E12" s="119"/>
      <c r="F12" s="121"/>
      <c r="G12" s="121"/>
      <c r="H12" s="35"/>
      <c r="I12" s="199"/>
      <c r="J12" s="200"/>
    </row>
    <row r="13" spans="1:10" s="39" customFormat="1" ht="17.25" customHeight="1" thickBot="1">
      <c r="A13" s="46"/>
      <c r="B13" s="44"/>
      <c r="C13" s="35" t="s">
        <v>117</v>
      </c>
      <c r="D13" s="44"/>
      <c r="E13" s="119" t="s">
        <v>118</v>
      </c>
      <c r="F13" s="122" t="str">
        <f>+F11</f>
        <v/>
      </c>
      <c r="G13" s="123" t="str">
        <f>+G11</f>
        <v/>
      </c>
      <c r="H13" s="35" t="s">
        <v>39</v>
      </c>
      <c r="I13" s="380" t="s">
        <v>5</v>
      </c>
      <c r="J13" s="381"/>
    </row>
    <row r="14" spans="1:10" s="39" customFormat="1" ht="6.75" customHeight="1" thickBot="1">
      <c r="A14" s="46"/>
      <c r="B14" s="44"/>
      <c r="C14" s="44"/>
      <c r="D14" s="44"/>
      <c r="E14" s="119"/>
      <c r="F14" s="121"/>
      <c r="G14" s="121"/>
      <c r="H14" s="35"/>
      <c r="I14" s="199"/>
      <c r="J14" s="200"/>
    </row>
    <row r="15" spans="1:10" s="39" customFormat="1" ht="30" customHeight="1" thickBot="1">
      <c r="A15" s="46"/>
      <c r="B15" s="44"/>
      <c r="C15" s="44"/>
      <c r="D15" s="44"/>
      <c r="E15" s="35"/>
      <c r="F15" s="119" t="s">
        <v>119</v>
      </c>
      <c r="G15" s="124" t="str">
        <f>IF(COUNTBLANK(F13:G13)=0,(F13+G13)/2,"")</f>
        <v/>
      </c>
      <c r="H15" s="35" t="s">
        <v>39</v>
      </c>
      <c r="I15" s="380" t="s">
        <v>5</v>
      </c>
      <c r="J15" s="381"/>
    </row>
    <row r="16" spans="1:10" s="39" customFormat="1" ht="7.5" customHeight="1" thickBot="1">
      <c r="A16" s="46"/>
      <c r="B16" s="44"/>
      <c r="C16" s="35"/>
      <c r="D16" s="35"/>
      <c r="E16" s="125"/>
      <c r="F16" s="119"/>
      <c r="G16" s="126"/>
      <c r="H16" s="35"/>
      <c r="I16" s="380"/>
      <c r="J16" s="381"/>
    </row>
    <row r="17" spans="1:10" s="39" customFormat="1" ht="15" customHeight="1" thickBot="1">
      <c r="A17" s="46"/>
      <c r="B17" s="44"/>
      <c r="C17" s="35"/>
      <c r="D17" s="35"/>
      <c r="E17" s="125"/>
      <c r="F17" s="65" t="s">
        <v>18</v>
      </c>
      <c r="G17" s="66" t="str">
        <f>IF(G15&lt;&gt;"",ABS(F13-G13)/G15,"")</f>
        <v/>
      </c>
      <c r="H17" s="35"/>
      <c r="I17" s="199"/>
      <c r="J17" s="200"/>
    </row>
    <row r="18" spans="1:10" s="39" customFormat="1" ht="15" customHeight="1">
      <c r="A18" s="46"/>
      <c r="B18" s="44"/>
      <c r="J18" s="45"/>
    </row>
    <row r="19" spans="1:10" s="44" customFormat="1" ht="15" customHeight="1">
      <c r="A19" s="46"/>
      <c r="B19" s="118" t="s">
        <v>27</v>
      </c>
      <c r="F19" s="65"/>
      <c r="G19" s="127"/>
      <c r="H19" s="201"/>
      <c r="I19" s="128"/>
      <c r="J19" s="45"/>
    </row>
    <row r="20" spans="1:10" s="44" customFormat="1" ht="15" customHeight="1">
      <c r="A20" s="46"/>
      <c r="C20" s="44" t="s">
        <v>54</v>
      </c>
      <c r="D20" s="129"/>
      <c r="E20" s="129"/>
      <c r="F20" s="129"/>
      <c r="G20" s="129"/>
      <c r="H20" s="129"/>
      <c r="I20" s="130"/>
      <c r="J20" s="45"/>
    </row>
    <row r="21" spans="1:10" s="44" customFormat="1" ht="15" customHeight="1">
      <c r="A21" s="46"/>
      <c r="C21" s="182"/>
      <c r="D21" s="182"/>
      <c r="E21" s="182"/>
      <c r="F21" s="131"/>
      <c r="G21" s="132"/>
      <c r="H21" s="125"/>
      <c r="I21" s="130"/>
      <c r="J21" s="45"/>
    </row>
    <row r="22" spans="1:10" s="39" customFormat="1" ht="15" customHeight="1">
      <c r="A22" s="46"/>
      <c r="B22" s="118" t="s">
        <v>75</v>
      </c>
      <c r="C22" s="44"/>
      <c r="D22" s="44"/>
      <c r="E22" s="44"/>
      <c r="F22" s="44"/>
      <c r="G22" s="44"/>
      <c r="H22" s="44"/>
      <c r="I22" s="44"/>
      <c r="J22" s="45"/>
    </row>
    <row r="23" spans="1:10" s="39" customFormat="1" ht="15" customHeight="1">
      <c r="A23" s="46"/>
      <c r="B23" s="44"/>
      <c r="C23" s="44" t="s">
        <v>77</v>
      </c>
      <c r="D23" s="44"/>
      <c r="E23" s="34"/>
      <c r="F23" s="34"/>
      <c r="G23" s="34"/>
      <c r="H23" s="34"/>
      <c r="I23" s="34"/>
      <c r="J23" s="45"/>
    </row>
    <row r="24" spans="1:10" s="39" customFormat="1" ht="17.25" customHeight="1">
      <c r="A24" s="46"/>
      <c r="B24" s="44"/>
      <c r="D24" s="34"/>
      <c r="E24" s="34"/>
      <c r="F24" s="34"/>
      <c r="G24" s="34"/>
      <c r="H24" s="34"/>
      <c r="I24" s="34"/>
      <c r="J24" s="45"/>
    </row>
    <row r="25" spans="1:10" s="39" customFormat="1" ht="15" customHeight="1">
      <c r="A25" s="46"/>
      <c r="B25" s="44"/>
      <c r="J25" s="45"/>
    </row>
    <row r="26" spans="1:10" s="39" customFormat="1" ht="17.25" customHeight="1">
      <c r="A26" s="46"/>
      <c r="B26" s="44"/>
      <c r="C26" s="44" t="s">
        <v>117</v>
      </c>
      <c r="D26" s="44"/>
      <c r="E26" s="44"/>
      <c r="F26" s="133" t="s">
        <v>123</v>
      </c>
      <c r="G26" s="134" t="str">
        <f>+G15</f>
        <v/>
      </c>
      <c r="H26" s="44" t="s">
        <v>36</v>
      </c>
      <c r="I26" s="380" t="s">
        <v>5</v>
      </c>
      <c r="J26" s="381"/>
    </row>
    <row r="27" spans="1:10" s="39" customFormat="1" ht="17.25" customHeight="1">
      <c r="A27" s="46"/>
      <c r="B27" s="44"/>
      <c r="C27" s="44" t="s">
        <v>124</v>
      </c>
      <c r="D27" s="44"/>
      <c r="E27" s="44"/>
      <c r="F27" s="135" t="s">
        <v>121</v>
      </c>
      <c r="G27" s="18">
        <v>1</v>
      </c>
      <c r="H27" s="44" t="s">
        <v>35</v>
      </c>
      <c r="I27" s="44"/>
      <c r="J27" s="45"/>
    </row>
    <row r="28" spans="1:10" s="39" customFormat="1" ht="7.5" customHeight="1" thickBot="1">
      <c r="A28" s="46"/>
      <c r="B28" s="44"/>
      <c r="C28" s="44"/>
      <c r="D28" s="44"/>
      <c r="E28" s="44"/>
      <c r="F28" s="61"/>
      <c r="G28" s="44"/>
      <c r="H28" s="44"/>
      <c r="I28" s="47"/>
      <c r="J28" s="45"/>
    </row>
    <row r="29" spans="1:10" s="39" customFormat="1" ht="30" customHeight="1" thickBot="1">
      <c r="A29" s="46"/>
      <c r="B29" s="44"/>
      <c r="C29" s="384" t="s">
        <v>120</v>
      </c>
      <c r="D29" s="384"/>
      <c r="E29" s="384"/>
      <c r="F29" s="136" t="s">
        <v>122</v>
      </c>
      <c r="G29" s="101" t="str">
        <f>IF(COUNTBLANK(G26:G27)=0,G27*G26,"")</f>
        <v/>
      </c>
      <c r="H29" s="199" t="s">
        <v>6</v>
      </c>
      <c r="I29" s="380" t="s">
        <v>60</v>
      </c>
      <c r="J29" s="381"/>
    </row>
    <row r="30" spans="1:10" s="39" customFormat="1" ht="30" customHeight="1">
      <c r="A30" s="46"/>
      <c r="B30" s="44"/>
      <c r="C30" s="382"/>
      <c r="D30" s="383"/>
      <c r="E30" s="47"/>
      <c r="F30" s="47"/>
      <c r="G30" s="137"/>
      <c r="H30" s="47"/>
      <c r="I30" s="47"/>
      <c r="J30" s="45"/>
    </row>
    <row r="31" spans="1:10" s="39" customFormat="1" ht="15" customHeight="1">
      <c r="A31" s="46"/>
      <c r="J31" s="45"/>
    </row>
    <row r="32" spans="1:10" s="39" customFormat="1" ht="15" customHeight="1">
      <c r="A32" s="46"/>
      <c r="J32" s="45"/>
    </row>
    <row r="33" spans="1:10" s="39" customFormat="1" ht="15" customHeight="1">
      <c r="A33" s="46"/>
      <c r="J33" s="45"/>
    </row>
    <row r="34" spans="1:10" s="39" customFormat="1" ht="15" customHeight="1">
      <c r="A34" s="46"/>
      <c r="J34" s="45"/>
    </row>
    <row r="35" spans="1:10" s="39" customFormat="1" ht="15" customHeight="1">
      <c r="A35" s="46"/>
      <c r="J35" s="45"/>
    </row>
    <row r="36" spans="1:10" s="39" customFormat="1" ht="15" customHeight="1">
      <c r="A36" s="46"/>
      <c r="J36" s="45"/>
    </row>
    <row r="37" spans="1:10" s="39" customFormat="1" ht="15" customHeight="1">
      <c r="A37" s="46"/>
      <c r="B37" s="44"/>
      <c r="C37" s="44"/>
      <c r="D37" s="44"/>
      <c r="E37" s="44"/>
      <c r="F37" s="44"/>
      <c r="G37" s="44"/>
      <c r="H37" s="44"/>
      <c r="I37" s="44"/>
      <c r="J37" s="45"/>
    </row>
    <row r="38" spans="1:10" ht="15" customHeight="1">
      <c r="A38" s="68"/>
      <c r="B38" s="27"/>
      <c r="C38" s="27"/>
      <c r="D38" s="27"/>
      <c r="E38" s="27"/>
      <c r="F38" s="27"/>
      <c r="G38" s="27"/>
      <c r="H38" s="27"/>
      <c r="I38" s="27"/>
      <c r="J38" s="114"/>
    </row>
    <row r="39" spans="1:10" ht="15" customHeight="1">
      <c r="A39" s="138"/>
      <c r="B39" s="36"/>
      <c r="C39" s="36"/>
      <c r="D39" s="36"/>
      <c r="E39" s="36"/>
      <c r="F39" s="36"/>
      <c r="G39" s="36"/>
      <c r="H39" s="36"/>
      <c r="I39" s="36"/>
      <c r="J39" s="139"/>
    </row>
    <row r="40" spans="1:10" s="39" customFormat="1" ht="15" customHeight="1">
      <c r="A40" s="140"/>
      <c r="B40" s="141"/>
      <c r="C40" s="141"/>
      <c r="D40" s="141"/>
      <c r="E40" s="141"/>
      <c r="F40" s="141"/>
      <c r="G40" s="141"/>
      <c r="H40" s="141"/>
      <c r="I40" s="141"/>
      <c r="J40" s="142"/>
    </row>
    <row r="41" spans="1:10" s="39" customFormat="1" ht="15" customHeight="1">
      <c r="A41" s="75"/>
      <c r="B41" s="143"/>
      <c r="C41" s="143"/>
      <c r="D41" s="62"/>
      <c r="E41" s="62"/>
      <c r="F41" s="199"/>
      <c r="G41" s="62"/>
      <c r="H41" s="62"/>
      <c r="I41" s="62"/>
      <c r="J41" s="144"/>
    </row>
    <row r="42" spans="1:10" s="39" customFormat="1" ht="15" customHeight="1">
      <c r="A42" s="145"/>
      <c r="B42" s="35"/>
      <c r="C42" s="35"/>
      <c r="D42" s="35"/>
      <c r="E42" s="35"/>
      <c r="F42" s="35"/>
      <c r="G42" s="35"/>
      <c r="H42" s="35"/>
      <c r="I42" s="35"/>
      <c r="J42" s="146"/>
    </row>
    <row r="43" spans="1:10" s="39" customFormat="1" ht="15" customHeight="1">
      <c r="A43" s="145"/>
      <c r="B43" s="35"/>
      <c r="C43" s="35"/>
      <c r="D43" s="35"/>
      <c r="E43" s="35"/>
      <c r="F43" s="65"/>
      <c r="G43" s="147"/>
      <c r="H43" s="148"/>
      <c r="I43" s="35"/>
      <c r="J43" s="146"/>
    </row>
    <row r="44" spans="1:10" s="39" customFormat="1" ht="15" customHeight="1">
      <c r="A44" s="145"/>
      <c r="B44" s="35"/>
      <c r="C44" s="35"/>
      <c r="D44" s="35"/>
      <c r="E44" s="35"/>
      <c r="F44" s="65"/>
      <c r="G44" s="149"/>
      <c r="H44" s="148"/>
      <c r="I44" s="35"/>
      <c r="J44" s="146"/>
    </row>
    <row r="45" spans="1:10" s="39" customFormat="1" ht="15" customHeight="1">
      <c r="A45" s="145"/>
      <c r="B45" s="35"/>
      <c r="C45" s="35"/>
      <c r="D45" s="35"/>
      <c r="E45" s="35"/>
      <c r="F45" s="65"/>
      <c r="G45" s="149"/>
      <c r="H45" s="148"/>
      <c r="I45" s="35"/>
      <c r="J45" s="146"/>
    </row>
    <row r="46" spans="1:10" s="39" customFormat="1" ht="15" customHeight="1">
      <c r="A46" s="145"/>
      <c r="B46" s="35"/>
      <c r="C46" s="35"/>
      <c r="D46" s="35"/>
      <c r="E46" s="35"/>
      <c r="F46" s="65"/>
      <c r="G46" s="150"/>
      <c r="H46" s="148"/>
      <c r="I46" s="35"/>
      <c r="J46" s="146"/>
    </row>
    <row r="47" spans="1:10" s="39" customFormat="1" ht="15" customHeight="1">
      <c r="A47" s="145"/>
      <c r="B47" s="35"/>
      <c r="C47" s="35"/>
      <c r="D47" s="35"/>
      <c r="E47" s="35"/>
      <c r="F47" s="65"/>
      <c r="G47" s="150"/>
      <c r="H47" s="148"/>
      <c r="I47" s="35"/>
      <c r="J47" s="146"/>
    </row>
    <row r="48" spans="1:10" s="39" customFormat="1" ht="15" customHeight="1">
      <c r="A48" s="145"/>
      <c r="B48" s="35"/>
      <c r="C48" s="35"/>
      <c r="D48" s="35"/>
      <c r="E48" s="35"/>
      <c r="F48" s="65"/>
      <c r="G48" s="151"/>
      <c r="H48" s="148"/>
      <c r="I48" s="35"/>
      <c r="J48" s="146"/>
    </row>
    <row r="49" spans="1:10" s="39" customFormat="1" ht="17.45" customHeight="1" thickBot="1">
      <c r="A49" s="152"/>
      <c r="B49" s="153"/>
      <c r="C49" s="153"/>
      <c r="D49" s="153"/>
      <c r="E49" s="153"/>
      <c r="F49" s="154"/>
      <c r="G49" s="155"/>
      <c r="H49" s="156"/>
      <c r="I49" s="153"/>
      <c r="J49" s="157"/>
    </row>
    <row r="50" spans="1:10" s="39" customFormat="1" ht="9" customHeight="1">
      <c r="A50" s="35"/>
      <c r="B50" s="35"/>
      <c r="C50" s="35"/>
      <c r="D50" s="35"/>
      <c r="E50" s="35"/>
      <c r="F50" s="35"/>
      <c r="G50" s="35"/>
      <c r="H50" s="35"/>
      <c r="I50" s="35"/>
      <c r="J50" s="35"/>
    </row>
    <row r="51" spans="1:10" s="39" customFormat="1" ht="15" customHeight="1">
      <c r="A51" s="35"/>
      <c r="B51" s="35"/>
      <c r="C51" s="35"/>
      <c r="D51" s="35"/>
      <c r="E51" s="35"/>
      <c r="F51" s="35"/>
      <c r="G51" s="35"/>
      <c r="H51" s="35"/>
      <c r="I51" s="35"/>
      <c r="J51" s="35"/>
    </row>
  </sheetData>
  <sheetProtection password="89E8" sheet="1" objects="1" scenarios="1" selectLockedCells="1"/>
  <mergeCells count="12">
    <mergeCell ref="I16:J16"/>
    <mergeCell ref="I26:J26"/>
    <mergeCell ref="I29:J29"/>
    <mergeCell ref="C30:D30"/>
    <mergeCell ref="A2:J2"/>
    <mergeCell ref="B4:E4"/>
    <mergeCell ref="G4:J4"/>
    <mergeCell ref="C29:E29"/>
    <mergeCell ref="B3:J3"/>
    <mergeCell ref="I15:J15"/>
    <mergeCell ref="I13:J13"/>
    <mergeCell ref="I11:J11"/>
  </mergeCells>
  <phoneticPr fontId="3"/>
  <conditionalFormatting sqref="G27">
    <cfRule type="expression" dxfId="0" priority="1" stopIfTrue="1">
      <formula>$G$27&lt;&gt;1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1.定格消費電力</vt:lpstr>
      <vt:lpstr>3.立上り性能</vt:lpstr>
      <vt:lpstr>4.処理能力</vt:lpstr>
      <vt:lpstr>5.消費電力量</vt:lpstr>
      <vt:lpstr>'1.定格消費電力'!Print_Area</vt:lpstr>
      <vt:lpstr>'3.立上り性能'!Print_Area</vt:lpstr>
      <vt:lpstr>'4.処理能力'!Print_Area</vt:lpstr>
      <vt:lpstr>'5.消費電力量'!Print_Area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2016-02-10T13:08:16Z</dcterms:created>
  <dcterms:modified xsi:type="dcterms:W3CDTF">2017-02-28T05:26:29Z</dcterms:modified>
</cp:coreProperties>
</file>