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4385" yWindow="-15" windowWidth="14430" windowHeight="12495"/>
  </bookViews>
  <sheets>
    <sheet name="表紙" sheetId="10" r:id="rId1"/>
  </sheets>
  <definedNames>
    <definedName name="_xlnm._FilterDatabase" localSheetId="0" hidden="1">表紙!$N$13:$P$13</definedName>
    <definedName name="_xlnm.Print_Area" localSheetId="0">表紙!$A$1:$L$63</definedName>
  </definedNames>
  <calcPr calcId="145621"/>
</workbook>
</file>

<file path=xl/calcChain.xml><?xml version="1.0" encoding="utf-8"?>
<calcChain xmlns="http://schemas.openxmlformats.org/spreadsheetml/2006/main">
  <c r="H17" i="10" l="1"/>
  <c r="L18" i="10"/>
  <c r="K18" i="10"/>
  <c r="H22" i="10"/>
  <c r="K22" i="10"/>
  <c r="H19" i="10"/>
  <c r="L20" i="10"/>
  <c r="K20" i="10"/>
  <c r="H48" i="10"/>
  <c r="H38" i="10"/>
  <c r="H44" i="10"/>
  <c r="H42" i="10"/>
  <c r="H36" i="10"/>
  <c r="H34" i="10"/>
  <c r="H32" i="10"/>
  <c r="H30" i="10"/>
  <c r="H28" i="10"/>
  <c r="H26" i="10"/>
  <c r="K23" i="10"/>
  <c r="L23" i="10"/>
  <c r="K17" i="10"/>
  <c r="K19" i="10"/>
  <c r="K21" i="10"/>
</calcChain>
</file>

<file path=xl/sharedStrings.xml><?xml version="1.0" encoding="utf-8"?>
<sst xmlns="http://schemas.openxmlformats.org/spreadsheetml/2006/main" count="105" uniqueCount="83">
  <si>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</si>
  <si>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</si>
  <si>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 xml:space="preserve"> (kWh/日）</t>
  </si>
  <si>
    <t>電　　源</t>
    <rPh sb="0" eb="1">
      <t>デン</t>
    </rPh>
    <rPh sb="3" eb="4">
      <t>ミナモト</t>
    </rPh>
    <phoneticPr fontId="2"/>
  </si>
  <si>
    <t>(min）</t>
    <phoneticPr fontId="2"/>
  </si>
  <si>
    <t>①立上り時</t>
    <phoneticPr fontId="2"/>
  </si>
  <si>
    <t>(kWh/h)</t>
    <phoneticPr fontId="2"/>
  </si>
  <si>
    <t>仕上げすすぎタンク</t>
    <rPh sb="0" eb="2">
      <t>シア</t>
    </rPh>
    <phoneticPr fontId="2"/>
  </si>
  <si>
    <t>表示洗浄能力</t>
    <rPh sb="0" eb="2">
      <t>ヒョウジ</t>
    </rPh>
    <rPh sb="2" eb="4">
      <t>センジョウ</t>
    </rPh>
    <rPh sb="4" eb="6">
      <t>ノウリョク</t>
    </rPh>
    <phoneticPr fontId="2"/>
  </si>
  <si>
    <r>
      <t>(</t>
    </r>
    <r>
      <rPr>
        <sz val="8"/>
        <rFont val="ＭＳ Ｐゴシック"/>
        <family val="3"/>
        <charset val="128"/>
      </rPr>
      <t>ラック</t>
    </r>
    <r>
      <rPr>
        <sz val="10"/>
        <rFont val="ＭＳ Ｐゴシック"/>
        <family val="3"/>
        <charset val="128"/>
      </rPr>
      <t>/h)</t>
    </r>
    <phoneticPr fontId="2"/>
  </si>
  <si>
    <t>④待機時</t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</si>
  <si>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</si>
  <si>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（秒）</t>
    <rPh sb="1" eb="2">
      <t>ビョウ</t>
    </rPh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</si>
  <si>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</si>
  <si>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</si>
  <si>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重量(kg)</t>
    <rPh sb="0" eb="2">
      <t>ジュウリョウ</t>
    </rPh>
    <phoneticPr fontId="2"/>
  </si>
  <si>
    <r>
      <t>W</t>
    </r>
    <r>
      <rPr>
        <vertAlign val="subscript"/>
        <sz val="14"/>
        <rFont val="Century"/>
        <family val="1"/>
      </rPr>
      <t>c</t>
    </r>
    <phoneticPr fontId="2"/>
  </si>
  <si>
    <t>作成日</t>
    <rPh sb="0" eb="2">
      <t>サクセイ</t>
    </rPh>
    <rPh sb="2" eb="3">
      <t>ニチ</t>
    </rPh>
    <phoneticPr fontId="2"/>
  </si>
  <si>
    <t>③処理時</t>
    <phoneticPr fontId="2"/>
  </si>
  <si>
    <r>
      <t>W</t>
    </r>
    <r>
      <rPr>
        <vertAlign val="subscript"/>
        <sz val="14"/>
        <rFont val="Century"/>
        <family val="1"/>
      </rPr>
      <t>dV</t>
    </r>
    <phoneticPr fontId="2"/>
  </si>
  <si>
    <t>（ｗ） ×</t>
    <phoneticPr fontId="2"/>
  </si>
  <si>
    <t>（Ｄ）　　×</t>
    <phoneticPr fontId="2"/>
  </si>
  <si>
    <t>（Ｈ）　</t>
    <phoneticPr fontId="2"/>
  </si>
  <si>
    <r>
      <t>V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</si>
  <si>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2"/>
  </si>
  <si>
    <t>選択してください</t>
    <rPh sb="0" eb="2">
      <t>センタク</t>
    </rPh>
    <phoneticPr fontId="2"/>
  </si>
  <si>
    <t>（ラック/h）</t>
    <phoneticPr fontId="2"/>
  </si>
  <si>
    <t>（ℓ/ラック）</t>
    <phoneticPr fontId="2"/>
  </si>
  <si>
    <t>（ℓ/回）</t>
    <rPh sb="3" eb="4">
      <t>カイ</t>
    </rPh>
    <phoneticPr fontId="2"/>
  </si>
  <si>
    <r>
      <t>（ℓ/</t>
    </r>
    <r>
      <rPr>
        <sz val="8"/>
        <rFont val="ＭＳ Ｐゴシック"/>
        <family val="3"/>
        <charset val="128"/>
      </rPr>
      <t>ラック</t>
    </r>
    <r>
      <rPr>
        <sz val="10"/>
        <rFont val="ＭＳ Ｐゴシック"/>
        <family val="3"/>
        <charset val="128"/>
      </rPr>
      <t>）</t>
    </r>
    <phoneticPr fontId="2"/>
  </si>
  <si>
    <t>（ℓ/日）</t>
    <rPh sb="3" eb="4">
      <t>ヒ</t>
    </rPh>
    <phoneticPr fontId="2"/>
  </si>
  <si>
    <r>
      <t>W</t>
    </r>
    <r>
      <rPr>
        <vertAlign val="subscript"/>
        <sz val="14"/>
        <rFont val="Century"/>
        <family val="1"/>
      </rPr>
      <t>s</t>
    </r>
    <phoneticPr fontId="2"/>
  </si>
  <si>
    <t>ヒータ容量
(kW)</t>
    <rPh sb="3" eb="5">
      <t>ヨウリョウ</t>
    </rPh>
    <phoneticPr fontId="2"/>
  </si>
  <si>
    <t>①立上り時</t>
    <rPh sb="1" eb="3">
      <t>タチアガ</t>
    </rPh>
    <rPh sb="4" eb="5">
      <t>ジ</t>
    </rPh>
    <phoneticPr fontId="2"/>
  </si>
  <si>
    <t>②処理時</t>
    <rPh sb="1" eb="3">
      <t>ショリ</t>
    </rPh>
    <rPh sb="3" eb="4">
      <t>ジ</t>
    </rPh>
    <phoneticPr fontId="2"/>
  </si>
  <si>
    <t>貯湯量
(ℓ)</t>
    <rPh sb="0" eb="1">
      <t>チョ</t>
    </rPh>
    <rPh sb="1" eb="2">
      <t>トウ</t>
    </rPh>
    <rPh sb="2" eb="3">
      <t>リョウ</t>
    </rPh>
    <phoneticPr fontId="2"/>
  </si>
  <si>
    <t>陶磁器製φ230　洋皿
16枚/ラック</t>
    <rPh sb="0" eb="3">
      <t>トウジキ</t>
    </rPh>
    <rPh sb="3" eb="4">
      <t>セイ</t>
    </rPh>
    <rPh sb="9" eb="10">
      <t>ヨウ</t>
    </rPh>
    <rPh sb="10" eb="11">
      <t>サラ</t>
    </rPh>
    <rPh sb="14" eb="15">
      <t>マイ</t>
    </rPh>
    <phoneticPr fontId="2"/>
  </si>
  <si>
    <t>規定なし</t>
    <rPh sb="0" eb="2">
      <t>キテイ</t>
    </rPh>
    <phoneticPr fontId="2"/>
  </si>
  <si>
    <t>③待機時</t>
    <rPh sb="1" eb="3">
      <t>タイキ</t>
    </rPh>
    <rPh sb="3" eb="4">
      <t>ジ</t>
    </rPh>
    <phoneticPr fontId="2"/>
  </si>
  <si>
    <t xml:space="preserve"> (kWh/回）</t>
    <rPh sb="6" eb="7">
      <t>カイ</t>
    </rPh>
    <phoneticPr fontId="2"/>
  </si>
  <si>
    <t>外形寸法(mm)</t>
    <rPh sb="0" eb="2">
      <t>ガイケイ</t>
    </rPh>
    <rPh sb="2" eb="4">
      <t>スンポウ</t>
    </rPh>
    <phoneticPr fontId="2"/>
  </si>
  <si>
    <t>℃以上</t>
  </si>
  <si>
    <t>仕上げすすぎタンクへの必要給湯温度</t>
    <rPh sb="0" eb="2">
      <t>シア</t>
    </rPh>
    <rPh sb="11" eb="13">
      <t>ヒツヨウ</t>
    </rPh>
    <rPh sb="13" eb="15">
      <t>キュウトウ</t>
    </rPh>
    <rPh sb="15" eb="17">
      <t>オンド</t>
    </rPh>
    <phoneticPr fontId="2"/>
  </si>
  <si>
    <t>標準洗浄サイクル</t>
    <rPh sb="0" eb="2">
      <t>ヒョウジュン</t>
    </rPh>
    <rPh sb="2" eb="4">
      <t>センジョウ</t>
    </rPh>
    <phoneticPr fontId="2"/>
  </si>
  <si>
    <t>洗浄タンク</t>
    <rPh sb="0" eb="2">
      <t>センジョウ</t>
    </rPh>
    <phoneticPr fontId="2"/>
  </si>
  <si>
    <t>立上り時の洗浄タンクへの給水方式</t>
    <rPh sb="0" eb="2">
      <t>タチアガ</t>
    </rPh>
    <rPh sb="3" eb="4">
      <t>ジ</t>
    </rPh>
    <rPh sb="5" eb="7">
      <t>センジョウ</t>
    </rPh>
    <rPh sb="12" eb="14">
      <t>キュウスイ</t>
    </rPh>
    <rPh sb="14" eb="16">
      <t>ホウシキ</t>
    </rPh>
    <phoneticPr fontId="2"/>
  </si>
  <si>
    <t>A.立上り時の給湯が洗浄タンクに直接入る場合</t>
    <rPh sb="2" eb="4">
      <t>タチアガ</t>
    </rPh>
    <rPh sb="5" eb="6">
      <t>ジ</t>
    </rPh>
    <rPh sb="7" eb="9">
      <t>キュウトウ</t>
    </rPh>
    <rPh sb="10" eb="12">
      <t>センジョウ</t>
    </rPh>
    <rPh sb="16" eb="18">
      <t>チョクセツ</t>
    </rPh>
    <rPh sb="18" eb="19">
      <t>ハイ</t>
    </rPh>
    <rPh sb="20" eb="22">
      <t>バアイ</t>
    </rPh>
    <phoneticPr fontId="2"/>
  </si>
  <si>
    <t>B.立上り時の給湯が仕上げすすぎﾀﾝｸに入る場合</t>
    <rPh sb="22" eb="24">
      <t>バアイ</t>
    </rPh>
    <phoneticPr fontId="2"/>
  </si>
  <si>
    <t>②洗浄水入替え時</t>
    <rPh sb="1" eb="3">
      <t>センジョウ</t>
    </rPh>
    <rPh sb="3" eb="4">
      <t>スイ</t>
    </rPh>
    <rPh sb="4" eb="6">
      <t>イレカ</t>
    </rPh>
    <rPh sb="7" eb="8">
      <t>ジ</t>
    </rPh>
    <phoneticPr fontId="2"/>
  </si>
  <si>
    <t>2.熱効率</t>
    <rPh sb="2" eb="3">
      <t>ネツ</t>
    </rPh>
    <rPh sb="3" eb="5">
      <t>コウリツ</t>
    </rPh>
    <phoneticPr fontId="2"/>
  </si>
  <si>
    <t>3.立上り性能</t>
    <rPh sb="2" eb="4">
      <t>タチアガ</t>
    </rPh>
    <rPh sb="5" eb="7">
      <t>セイノウ</t>
    </rPh>
    <phoneticPr fontId="2"/>
  </si>
  <si>
    <t>4.処理能力</t>
    <phoneticPr fontId="2"/>
  </si>
  <si>
    <t>5.消費
　電力量</t>
    <phoneticPr fontId="2"/>
  </si>
  <si>
    <t>6.給湯量</t>
    <phoneticPr fontId="2"/>
  </si>
  <si>
    <t>アンダーカウンター洗浄機、ドアタイプ洗浄機（選択してください）</t>
  </si>
  <si>
    <t>セールス
ポイント等</t>
    <rPh sb="9" eb="10">
      <t>トウ</t>
    </rPh>
    <phoneticPr fontId="2"/>
  </si>
  <si>
    <r>
      <t>p</t>
    </r>
    <r>
      <rPr>
        <vertAlign val="subscript"/>
        <sz val="14"/>
        <rFont val="Century"/>
        <family val="1"/>
      </rPr>
      <t>r</t>
    </r>
    <phoneticPr fontId="2"/>
  </si>
  <si>
    <t>処理量 100ラック/日</t>
  </si>
  <si>
    <t>洗浄水入替え回数 1回/日</t>
  </si>
  <si>
    <t>稼働時間10.0h/日</t>
  </si>
  <si>
    <t>立上り 1回/日</t>
  </si>
  <si>
    <t>立上り回数 1回/日</t>
  </si>
  <si>
    <t xml:space="preserve"> (kW）</t>
    <phoneticPr fontId="2"/>
  </si>
  <si>
    <t xml:space="preserve"> (kW）</t>
    <phoneticPr fontId="2"/>
  </si>
  <si>
    <t>測定時の定格周波数</t>
    <rPh sb="0" eb="2">
      <t>ソクテイ</t>
    </rPh>
    <rPh sb="2" eb="3">
      <t>ジ</t>
    </rPh>
    <rPh sb="4" eb="6">
      <t>テイカク</t>
    </rPh>
    <rPh sb="6" eb="9">
      <t>シュウハスウ</t>
    </rPh>
    <phoneticPr fontId="2"/>
  </si>
  <si>
    <t>貯湯
量(ℓ)</t>
    <rPh sb="0" eb="1">
      <t>チョ</t>
    </rPh>
    <rPh sb="1" eb="2">
      <t>トウ</t>
    </rPh>
    <rPh sb="3" eb="4">
      <t>リョウ</t>
    </rPh>
    <phoneticPr fontId="2"/>
  </si>
  <si>
    <t>電動機</t>
    <phoneticPr fontId="2"/>
  </si>
  <si>
    <t>電熱装置</t>
    <phoneticPr fontId="2"/>
  </si>
  <si>
    <t>電熱装置</t>
    <phoneticPr fontId="2"/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</si>
  <si>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</si>
  <si>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t>基本性能型式</t>
    <rPh sb="0" eb="2">
      <t>キホン</t>
    </rPh>
    <rPh sb="2" eb="4">
      <t>セイノウ</t>
    </rPh>
    <rPh sb="4" eb="6">
      <t>カタシキ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</si>
  <si>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2"/>
  </si>
  <si>
    <t>⑤日あたり（量想定）</t>
    <rPh sb="1" eb="2">
      <t>ヒ</t>
    </rPh>
    <rPh sb="6" eb="9">
      <t>リョウソウテイ</t>
    </rPh>
    <phoneticPr fontId="2"/>
  </si>
  <si>
    <t>④日あたり（量想定）</t>
    <rPh sb="1" eb="2">
      <t>ヒ</t>
    </rPh>
    <rPh sb="6" eb="9">
      <t>リョウソウテイ</t>
    </rPh>
    <phoneticPr fontId="2"/>
  </si>
  <si>
    <t>番号</t>
    <rPh sb="0" eb="2">
      <t>バンゴウ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</si>
  <si>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</si>
  <si>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sr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</si>
  <si>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</si>
  <si>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</si>
  <si>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dV</t>
    </r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</si>
  <si>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rPh sb="17" eb="19">
      <t>デンキ</t>
    </rPh>
    <rPh sb="19" eb="21">
      <t>キキ</t>
    </rPh>
    <phoneticPr fontId="2"/>
  </si>
  <si>
    <t>性能測定
結　果</t>
    <rPh sb="2" eb="4">
      <t>ソクテイ</t>
    </rPh>
    <phoneticPr fontId="2"/>
  </si>
  <si>
    <t>標準給湯(水)量</t>
    <rPh sb="0" eb="2">
      <t>ヒョウジュン</t>
    </rPh>
    <rPh sb="2" eb="3">
      <t>キュウ</t>
    </rPh>
    <rPh sb="3" eb="4">
      <t>トウ</t>
    </rPh>
    <rPh sb="5" eb="6">
      <t>ミズ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</si>
</sst>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_ "/>
    <numFmt numFmtId="177" formatCode="0.000_);[Red]\(0.000\)"/>
    <numFmt numFmtId="178" formatCode="0.000_ "/>
    <numFmt numFmtId="179" formatCode="0.0_ "/>
    <numFmt numFmtId="180" formatCode="0_ "/>
    <numFmt numFmtId="181" formatCode="0_);[Red]\(0\)"/>
    <numFmt numFmtId="182" formatCode="0.0_);[Red]\(0.0\)"/>
    <numFmt numFmtId="183" formatCode="0.00_);[Red]\(0.00\)"/>
    <numFmt numFmtId="184" formatCode="yyyy&quot;年&quot;m&quot;月&quot;d&quot;日&quot;;@"/>
    <numFmt numFmtId="185" formatCode="#,##0.0_ "/>
    <numFmt numFmtId="186" formatCode="\+#&quot;%､&quot;;\-#&quot;%&quot;;0"/>
    <numFmt numFmtId="187" formatCode="#&quot;Hz時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Century"/>
      <family val="1"/>
    </font>
    <font>
      <i/>
      <sz val="14"/>
      <name val="Century"/>
      <family val="1"/>
    </font>
    <font>
      <vertAlign val="subscript"/>
      <sz val="14"/>
      <name val="Century"/>
      <family val="1"/>
    </font>
    <font>
      <sz val="14"/>
      <name val="Times New Roman"/>
      <family val="1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Century"/>
      <family val="1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7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9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180" fontId="7" fillId="2" borderId="10" xfId="0" applyNumberFormat="1" applyFont="1" applyFill="1" applyBorder="1" applyAlignment="1" applyProtection="1">
      <alignment vertical="center"/>
      <protection locked="0"/>
    </xf>
    <xf numFmtId="179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shrinkToFit="1"/>
    </xf>
    <xf numFmtId="0" fontId="7" fillId="0" borderId="16" xfId="0" applyFont="1" applyBorder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13" fillId="5" borderId="1" xfId="0" applyFont="1" applyFill="1" applyBorder="1" applyAlignment="1" applyProtection="1">
      <alignment vertical="center" wrapText="1"/>
    </xf>
    <xf numFmtId="0" fontId="13" fillId="5" borderId="18" xfId="0" applyFont="1" applyFill="1" applyBorder="1" applyAlignment="1" applyProtection="1">
      <alignment vertical="center" wrapText="1"/>
    </xf>
    <xf numFmtId="0" fontId="13" fillId="5" borderId="16" xfId="0" applyFont="1" applyFill="1" applyBorder="1" applyAlignment="1" applyProtection="1">
      <alignment vertical="center" wrapText="1"/>
    </xf>
    <xf numFmtId="0" fontId="13" fillId="5" borderId="1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vertical="center" wrapText="1"/>
    </xf>
    <xf numFmtId="0" fontId="13" fillId="5" borderId="6" xfId="0" applyFont="1" applyFill="1" applyBorder="1" applyAlignment="1" applyProtection="1">
      <alignment vertical="center" wrapText="1"/>
    </xf>
    <xf numFmtId="186" fontId="9" fillId="5" borderId="20" xfId="0" applyNumberFormat="1" applyFont="1" applyFill="1" applyBorder="1" applyAlignment="1" applyProtection="1">
      <alignment horizontal="right" vertical="center" wrapText="1"/>
    </xf>
    <xf numFmtId="186" fontId="9" fillId="5" borderId="19" xfId="0" applyNumberFormat="1" applyFont="1" applyFill="1" applyBorder="1" applyAlignment="1" applyProtection="1">
      <alignment horizontal="left" vertical="center" wrapText="1"/>
    </xf>
    <xf numFmtId="186" fontId="18" fillId="5" borderId="5" xfId="0" applyNumberFormat="1" applyFont="1" applyFill="1" applyBorder="1" applyAlignment="1" applyProtection="1">
      <alignment horizontal="right" vertical="center" wrapText="1"/>
    </xf>
    <xf numFmtId="186" fontId="18" fillId="5" borderId="6" xfId="0" applyNumberFormat="1" applyFont="1" applyFill="1" applyBorder="1" applyAlignment="1" applyProtection="1">
      <alignment horizontal="left" vertical="center" wrapText="1"/>
    </xf>
    <xf numFmtId="186" fontId="18" fillId="5" borderId="20" xfId="0" applyNumberFormat="1" applyFont="1" applyFill="1" applyBorder="1" applyAlignment="1" applyProtection="1">
      <alignment horizontal="right" vertical="center" wrapText="1"/>
    </xf>
    <xf numFmtId="186" fontId="18" fillId="5" borderId="19" xfId="0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7" fillId="0" borderId="0" xfId="0" applyFont="1" applyProtection="1">
      <alignment vertical="center"/>
    </xf>
    <xf numFmtId="0" fontId="9" fillId="0" borderId="52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83" fontId="4" fillId="0" borderId="15" xfId="0" applyNumberFormat="1" applyFont="1" applyBorder="1" applyAlignment="1" applyProtection="1">
      <alignment horizontal="right" vertical="center" wrapText="1"/>
      <protection locked="0"/>
    </xf>
    <xf numFmtId="0" fontId="21" fillId="5" borderId="22" xfId="0" applyFont="1" applyFill="1" applyBorder="1" applyAlignment="1" applyProtection="1">
      <alignment horizontal="right" vertical="center" wrapText="1"/>
      <protection locked="0"/>
    </xf>
    <xf numFmtId="0" fontId="21" fillId="5" borderId="23" xfId="0" applyFont="1" applyFill="1" applyBorder="1" applyAlignment="1" applyProtection="1">
      <alignment horizontal="right" vertical="center" wrapText="1"/>
      <protection locked="0"/>
    </xf>
    <xf numFmtId="176" fontId="4" fillId="0" borderId="24" xfId="0" applyNumberFormat="1" applyFont="1" applyFill="1" applyBorder="1" applyAlignment="1" applyProtection="1">
      <alignment horizontal="right" vertical="center"/>
      <protection locked="0"/>
    </xf>
    <xf numFmtId="176" fontId="4" fillId="0" borderId="15" xfId="0" applyNumberFormat="1" applyFont="1" applyFill="1" applyBorder="1" applyAlignment="1" applyProtection="1">
      <alignment horizontal="right" vertical="center"/>
      <protection locked="0"/>
    </xf>
    <xf numFmtId="180" fontId="4" fillId="0" borderId="21" xfId="0" applyNumberFormat="1" applyFont="1" applyBorder="1" applyAlignment="1" applyProtection="1">
      <alignment horizontal="right" vertical="center"/>
      <protection locked="0"/>
    </xf>
    <xf numFmtId="180" fontId="4" fillId="0" borderId="15" xfId="0" applyNumberFormat="1" applyFont="1" applyBorder="1" applyAlignment="1" applyProtection="1">
      <alignment horizontal="right" vertical="center"/>
      <protection locked="0"/>
    </xf>
    <xf numFmtId="177" fontId="4" fillId="0" borderId="21" xfId="0" applyNumberFormat="1" applyFont="1" applyBorder="1" applyAlignment="1" applyProtection="1">
      <alignment horizontal="right" vertical="center" wrapText="1"/>
      <protection locked="0"/>
    </xf>
    <xf numFmtId="177" fontId="4" fillId="0" borderId="15" xfId="0" applyNumberFormat="1" applyFont="1" applyBorder="1" applyAlignment="1" applyProtection="1">
      <alignment horizontal="right" vertical="center" wrapText="1"/>
      <protection locked="0"/>
    </xf>
    <xf numFmtId="178" fontId="4" fillId="0" borderId="21" xfId="0" applyNumberFormat="1" applyFont="1" applyBorder="1" applyAlignment="1" applyProtection="1">
      <alignment horizontal="right" vertical="center"/>
      <protection locked="0"/>
    </xf>
    <xf numFmtId="178" fontId="4" fillId="0" borderId="15" xfId="0" applyNumberFormat="1" applyFont="1" applyBorder="1" applyAlignment="1" applyProtection="1">
      <alignment horizontal="right" vertical="center"/>
      <protection locked="0"/>
    </xf>
    <xf numFmtId="179" fontId="4" fillId="0" borderId="21" xfId="0" applyNumberFormat="1" applyFont="1" applyBorder="1" applyAlignment="1" applyProtection="1">
      <alignment horizontal="right" vertical="center" wrapText="1"/>
      <protection locked="0"/>
    </xf>
    <xf numFmtId="179" fontId="4" fillId="0" borderId="24" xfId="0" applyNumberFormat="1" applyFont="1" applyBorder="1" applyAlignment="1" applyProtection="1">
      <alignment horizontal="right" vertical="center" wrapText="1"/>
      <protection locked="0"/>
    </xf>
    <xf numFmtId="179" fontId="4" fillId="0" borderId="15" xfId="0" applyNumberFormat="1" applyFont="1" applyBorder="1" applyAlignment="1" applyProtection="1">
      <alignment horizontal="right" vertical="center" wrapText="1"/>
      <protection locked="0"/>
    </xf>
    <xf numFmtId="182" fontId="4" fillId="0" borderId="21" xfId="0" applyNumberFormat="1" applyFont="1" applyBorder="1" applyAlignment="1" applyProtection="1">
      <alignment horizontal="right" vertical="center"/>
      <protection locked="0"/>
    </xf>
    <xf numFmtId="182" fontId="4" fillId="0" borderId="15" xfId="0" applyNumberFormat="1" applyFont="1" applyBorder="1" applyAlignment="1" applyProtection="1">
      <alignment horizontal="right" vertical="center"/>
      <protection locked="0"/>
    </xf>
    <xf numFmtId="182" fontId="4" fillId="0" borderId="21" xfId="0" applyNumberFormat="1" applyFont="1" applyBorder="1" applyAlignment="1" applyProtection="1">
      <alignment horizontal="right" vertical="center" wrapText="1"/>
      <protection locked="0"/>
    </xf>
    <xf numFmtId="182" fontId="4" fillId="0" borderId="15" xfId="0" applyNumberFormat="1" applyFont="1" applyBorder="1" applyAlignment="1" applyProtection="1">
      <alignment horizontal="right" vertical="center" wrapText="1"/>
      <protection locked="0"/>
    </xf>
    <xf numFmtId="181" fontId="4" fillId="0" borderId="21" xfId="0" applyNumberFormat="1" applyFont="1" applyBorder="1" applyAlignment="1" applyProtection="1">
      <alignment horizontal="right" vertical="center" wrapText="1"/>
      <protection locked="0"/>
    </xf>
    <xf numFmtId="181" fontId="4" fillId="0" borderId="24" xfId="0" applyNumberFormat="1" applyFont="1" applyBorder="1" applyAlignment="1" applyProtection="1">
      <alignment horizontal="right" vertical="center" wrapText="1"/>
      <protection locked="0"/>
    </xf>
    <xf numFmtId="181" fontId="4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30" xfId="0" applyBorder="1" applyProtection="1">
      <alignment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18" fillId="5" borderId="26" xfId="0" applyNumberFormat="1" applyFont="1" applyFill="1" applyBorder="1" applyAlignment="1" applyProtection="1">
      <alignment horizontal="center" vertical="center" wrapText="1"/>
    </xf>
    <xf numFmtId="0" fontId="18" fillId="5" borderId="18" xfId="0" applyNumberFormat="1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176" fontId="5" fillId="0" borderId="15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2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27" xfId="0" applyFont="1" applyBorder="1" applyAlignment="1" applyProtection="1">
      <alignment vertical="center" wrapText="1"/>
    </xf>
    <xf numFmtId="0" fontId="0" fillId="0" borderId="5" xfId="0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22" fillId="5" borderId="5" xfId="0" applyFont="1" applyFill="1" applyBorder="1" applyAlignment="1" applyProtection="1">
      <alignment horizontal="left" vertical="center"/>
    </xf>
    <xf numFmtId="0" fontId="22" fillId="5" borderId="20" xfId="0" applyFont="1" applyFill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top"/>
    </xf>
    <xf numFmtId="0" fontId="14" fillId="0" borderId="15" xfId="0" applyFont="1" applyBorder="1" applyAlignment="1" applyProtection="1">
      <alignment horizontal="center" vertical="top"/>
    </xf>
    <xf numFmtId="0" fontId="13" fillId="0" borderId="2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184" fontId="4" fillId="2" borderId="10" xfId="0" applyNumberFormat="1" applyFont="1" applyFill="1" applyBorder="1" applyAlignment="1" applyProtection="1">
      <alignment horizontal="right" vertical="center"/>
      <protection locked="0"/>
    </xf>
    <xf numFmtId="184" fontId="4" fillId="2" borderId="17" xfId="0" applyNumberFormat="1" applyFont="1" applyFill="1" applyBorder="1" applyAlignment="1" applyProtection="1">
      <alignment horizontal="right" vertical="center"/>
      <protection locked="0"/>
    </xf>
    <xf numFmtId="183" fontId="5" fillId="0" borderId="21" xfId="0" applyNumberFormat="1" applyFont="1" applyBorder="1" applyAlignment="1" applyProtection="1">
      <alignment horizontal="center" vertical="center" wrapText="1"/>
    </xf>
    <xf numFmtId="183" fontId="5" fillId="0" borderId="15" xfId="0" applyNumberFormat="1" applyFont="1" applyBorder="1" applyAlignment="1" applyProtection="1">
      <alignment horizontal="center" vertical="center" wrapText="1"/>
    </xf>
    <xf numFmtId="183" fontId="5" fillId="0" borderId="24" xfId="0" applyNumberFormat="1" applyFont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179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  <protection locked="0"/>
    </xf>
    <xf numFmtId="182" fontId="5" fillId="0" borderId="41" xfId="0" applyNumberFormat="1" applyFont="1" applyBorder="1" applyAlignment="1" applyProtection="1">
      <alignment horizontal="center" vertical="center" wrapText="1"/>
    </xf>
    <xf numFmtId="182" fontId="5" fillId="0" borderId="15" xfId="0" applyNumberFormat="1" applyFont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179" fontId="7" fillId="3" borderId="22" xfId="0" applyNumberFormat="1" applyFont="1" applyFill="1" applyBorder="1" applyAlignment="1" applyProtection="1">
      <alignment horizontal="center" vertical="center"/>
      <protection locked="0"/>
    </xf>
    <xf numFmtId="179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 wrapText="1"/>
    </xf>
    <xf numFmtId="179" fontId="11" fillId="4" borderId="10" xfId="0" applyNumberFormat="1" applyFont="1" applyFill="1" applyBorder="1" applyAlignment="1" applyProtection="1">
      <alignment horizontal="center" vertical="center"/>
      <protection locked="0"/>
    </xf>
    <xf numFmtId="17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right" vertical="center"/>
      <protection locked="0"/>
    </xf>
    <xf numFmtId="0" fontId="7" fillId="2" borderId="29" xfId="0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45" xfId="0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179" fontId="5" fillId="0" borderId="12" xfId="0" applyNumberFormat="1" applyFont="1" applyBorder="1" applyAlignment="1" applyProtection="1">
      <alignment horizontal="center" vertical="center" wrapText="1"/>
    </xf>
    <xf numFmtId="0" fontId="14" fillId="0" borderId="21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181" fontId="5" fillId="0" borderId="12" xfId="0" applyNumberFormat="1" applyFont="1" applyBorder="1" applyAlignment="1" applyProtection="1">
      <alignment horizontal="center" vertical="center" wrapText="1"/>
    </xf>
    <xf numFmtId="181" fontId="5" fillId="0" borderId="21" xfId="0" applyNumberFormat="1" applyFont="1" applyBorder="1" applyAlignment="1" applyProtection="1">
      <alignment horizontal="center" vertical="center" wrapText="1"/>
    </xf>
    <xf numFmtId="181" fontId="5" fillId="0" borderId="45" xfId="0" applyNumberFormat="1" applyFont="1" applyBorder="1" applyAlignment="1" applyProtection="1">
      <alignment horizontal="center" vertical="center" wrapText="1"/>
    </xf>
    <xf numFmtId="0" fontId="0" fillId="0" borderId="12" xfId="0" applyBorder="1" applyProtection="1">
      <alignment vertical="center"/>
    </xf>
    <xf numFmtId="0" fontId="22" fillId="5" borderId="26" xfId="0" applyFont="1" applyFill="1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left" vertical="center"/>
      <protection locked="0"/>
    </xf>
    <xf numFmtId="179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79" fontId="12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20" fillId="5" borderId="5" xfId="0" applyFont="1" applyFill="1" applyBorder="1" applyAlignment="1" applyProtection="1">
      <alignment horizontal="center" vertical="center" shrinkToFit="1"/>
    </xf>
    <xf numFmtId="0" fontId="20" fillId="5" borderId="6" xfId="0" applyFont="1" applyFill="1" applyBorder="1" applyAlignment="1" applyProtection="1">
      <alignment horizontal="center" vertical="center" shrinkToFit="1"/>
    </xf>
    <xf numFmtId="0" fontId="20" fillId="5" borderId="20" xfId="0" applyFont="1" applyFill="1" applyBorder="1" applyAlignment="1" applyProtection="1">
      <alignment horizontal="center" vertical="center" shrinkToFit="1"/>
    </xf>
    <xf numFmtId="0" fontId="20" fillId="5" borderId="19" xfId="0" applyFont="1" applyFill="1" applyBorder="1" applyAlignment="1" applyProtection="1">
      <alignment horizontal="center" vertical="center" shrinkToFit="1"/>
    </xf>
    <xf numFmtId="0" fontId="20" fillId="5" borderId="26" xfId="0" applyFont="1" applyFill="1" applyBorder="1" applyAlignment="1" applyProtection="1">
      <alignment horizontal="center" vertical="center" shrinkToFit="1"/>
    </xf>
    <xf numFmtId="0" fontId="20" fillId="5" borderId="18" xfId="0" applyFont="1" applyFill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 wrapText="1" shrinkToFit="1"/>
    </xf>
    <xf numFmtId="0" fontId="19" fillId="0" borderId="18" xfId="0" applyFont="1" applyBorder="1" applyAlignment="1" applyProtection="1">
      <alignment horizontal="center" vertical="center" wrapText="1" shrinkToFit="1"/>
    </xf>
    <xf numFmtId="0" fontId="19" fillId="0" borderId="20" xfId="0" applyFont="1" applyBorder="1" applyAlignment="1" applyProtection="1">
      <alignment horizontal="center" vertical="center" wrapText="1" shrinkToFit="1"/>
    </xf>
    <xf numFmtId="0" fontId="19" fillId="0" borderId="19" xfId="0" applyFont="1" applyBorder="1" applyAlignment="1" applyProtection="1">
      <alignment horizontal="center" vertical="center" wrapText="1" shrinkToFit="1"/>
    </xf>
    <xf numFmtId="185" fontId="7" fillId="3" borderId="18" xfId="0" applyNumberFormat="1" applyFont="1" applyFill="1" applyBorder="1" applyAlignment="1" applyProtection="1">
      <alignment horizontal="center" vertical="center" shrinkToFit="1"/>
      <protection locked="0"/>
    </xf>
    <xf numFmtId="185" fontId="7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4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187" fontId="18" fillId="0" borderId="20" xfId="0" applyNumberFormat="1" applyFont="1" applyBorder="1" applyAlignment="1" applyProtection="1">
      <alignment horizontal="center" vertical="center"/>
    </xf>
    <xf numFmtId="187" fontId="18" fillId="0" borderId="19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79" fontId="12" fillId="4" borderId="1" xfId="0" applyNumberFormat="1" applyFont="1" applyFill="1" applyBorder="1" applyAlignment="1" applyProtection="1">
      <alignment horizontal="center" vertical="center"/>
      <protection locked="0"/>
    </xf>
    <xf numFmtId="179" fontId="12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7" borderId="51" xfId="0" applyFill="1" applyBorder="1" applyAlignment="1" applyProtection="1">
      <alignment horizontal="center" vertical="center" wrapText="1"/>
    </xf>
    <xf numFmtId="0" fontId="0" fillId="7" borderId="35" xfId="0" applyFill="1" applyBorder="1" applyAlignment="1" applyProtection="1">
      <alignment horizontal="center" vertical="center" wrapText="1"/>
    </xf>
    <xf numFmtId="0" fontId="0" fillId="7" borderId="14" xfId="0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33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center" vertical="center" wrapText="1" shrinkToFit="1"/>
    </xf>
    <xf numFmtId="0" fontId="9" fillId="0" borderId="11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 shrinkToFit="1"/>
    </xf>
    <xf numFmtId="0" fontId="4" fillId="0" borderId="29" xfId="0" applyFont="1" applyBorder="1" applyAlignment="1" applyProtection="1">
      <alignment horizontal="center" vertical="center" wrapText="1" shrinkToFit="1"/>
    </xf>
    <xf numFmtId="0" fontId="4" fillId="0" borderId="30" xfId="0" applyFont="1" applyBorder="1" applyAlignment="1" applyProtection="1">
      <alignment horizontal="center" vertical="center" wrapText="1" shrinkToFit="1"/>
    </xf>
    <xf numFmtId="0" fontId="20" fillId="5" borderId="7" xfId="0" applyFont="1" applyFill="1" applyBorder="1" applyAlignment="1" applyProtection="1">
      <alignment horizontal="center" vertical="center" shrinkToFit="1"/>
    </xf>
    <xf numFmtId="0" fontId="20" fillId="5" borderId="9" xfId="0" applyFont="1" applyFill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20" fillId="5" borderId="26" xfId="0" applyFont="1" applyFill="1" applyBorder="1" applyAlignment="1" applyProtection="1">
      <alignment horizontal="center" vertical="center" wrapText="1" shrinkToFit="1"/>
    </xf>
    <xf numFmtId="0" fontId="20" fillId="5" borderId="18" xfId="0" applyFont="1" applyFill="1" applyBorder="1" applyAlignment="1" applyProtection="1">
      <alignment horizontal="center" vertical="center" wrapText="1" shrinkToFit="1"/>
    </xf>
    <xf numFmtId="0" fontId="4" fillId="0" borderId="33" xfId="0" applyFont="1" applyBorder="1" applyAlignment="1" applyProtection="1">
      <alignment horizontal="center" vertical="center" shrinkToFit="1"/>
    </xf>
    <xf numFmtId="0" fontId="17" fillId="0" borderId="26" xfId="0" applyFont="1" applyBorder="1" applyAlignment="1" applyProtection="1">
      <alignment horizontal="center" vertical="center" shrinkToFit="1"/>
    </xf>
    <xf numFmtId="0" fontId="23" fillId="0" borderId="18" xfId="0" applyFont="1" applyBorder="1" applyAlignment="1" applyProtection="1">
      <alignment horizontal="center" vertical="center" shrinkToFit="1"/>
    </xf>
    <xf numFmtId="0" fontId="23" fillId="0" borderId="20" xfId="0" applyFont="1" applyBorder="1" applyAlignment="1" applyProtection="1">
      <alignment horizontal="center" vertical="center" shrinkToFit="1"/>
    </xf>
    <xf numFmtId="0" fontId="23" fillId="0" borderId="19" xfId="0" applyFont="1" applyBorder="1" applyAlignment="1" applyProtection="1">
      <alignment horizontal="center" vertical="center" shrinkToFit="1"/>
    </xf>
    <xf numFmtId="0" fontId="10" fillId="6" borderId="46" xfId="0" applyFont="1" applyFill="1" applyBorder="1" applyAlignment="1" applyProtection="1">
      <alignment horizontal="center" vertical="center"/>
      <protection locked="0"/>
    </xf>
    <xf numFmtId="0" fontId="10" fillId="6" borderId="47" xfId="0" applyFont="1" applyFill="1" applyBorder="1" applyAlignment="1" applyProtection="1">
      <alignment horizontal="center" vertical="center"/>
      <protection locked="0"/>
    </xf>
    <xf numFmtId="0" fontId="10" fillId="6" borderId="4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4"/>
  <sheetViews>
    <sheetView tabSelected="1" zoomScaleNormal="100" zoomScaleSheetLayoutView="100" workbookViewId="0">
      <selection activeCell="A2" sqref="A2:L2"/>
    </sheetView>
  </sheetViews>
  <sheetFormatPr defaultRowHeight="13.5"/>
  <cols>
    <col min="1" max="1" width="13.625" style="12" customWidth="1"/>
    <col min="2" max="2" width="10.625" style="12" customWidth="1"/>
    <col min="3" max="4" width="5.25" style="12" customWidth="1"/>
    <col min="5" max="5" width="5.875" style="12" customWidth="1"/>
    <col min="6" max="6" width="7.25" style="12" customWidth="1"/>
    <col min="7" max="7" width="7.125" style="12" customWidth="1"/>
    <col min="8" max="8" width="9.625" style="12" customWidth="1"/>
    <col min="9" max="9" width="4.625" style="12" customWidth="1"/>
    <col min="10" max="10" width="5.375" style="12" customWidth="1"/>
    <col min="11" max="11" width="7.625" style="12" customWidth="1"/>
    <col min="12" max="12" width="8.5" style="12" customWidth="1"/>
    <col min="13" max="13" width="5.625" style="12" customWidth="1"/>
    <col min="14" max="14" width="12.375" style="12" customWidth="1"/>
    <col min="15" max="16384" width="9" style="12"/>
  </cols>
  <sheetData>
    <row r="1" spans="1:16" ht="14.25" thickBot="1">
      <c r="A1" s="1"/>
      <c r="B1" s="1"/>
      <c r="C1" s="1"/>
      <c r="D1" s="1"/>
      <c r="E1" s="1"/>
      <c r="F1" s="1"/>
      <c r="G1" s="43"/>
      <c r="H1" s="44"/>
      <c r="I1" s="216"/>
      <c r="J1" s="216"/>
      <c r="K1" s="205"/>
      <c r="L1" s="205"/>
    </row>
    <row r="2" spans="1:16" ht="18.75" customHeight="1" thickTop="1" thickBot="1">
      <c r="A2" s="291" t="s">
        <v>80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3"/>
    </row>
    <row r="3" spans="1:16" ht="21" customHeight="1" thickTop="1">
      <c r="A3" s="121" t="s">
        <v>13</v>
      </c>
      <c r="B3" s="239" t="s">
        <v>54</v>
      </c>
      <c r="C3" s="240"/>
      <c r="D3" s="240"/>
      <c r="E3" s="240"/>
      <c r="F3" s="240"/>
      <c r="G3" s="240"/>
      <c r="H3" s="241"/>
      <c r="I3" s="220" t="s">
        <v>74</v>
      </c>
      <c r="J3" s="221"/>
      <c r="K3" s="123"/>
      <c r="L3" s="124"/>
    </row>
    <row r="4" spans="1:16" ht="20.25" customHeight="1">
      <c r="A4" s="122"/>
      <c r="B4" s="242"/>
      <c r="C4" s="243"/>
      <c r="D4" s="243"/>
      <c r="E4" s="243"/>
      <c r="F4" s="243"/>
      <c r="G4" s="243"/>
      <c r="H4" s="244"/>
      <c r="I4" s="222" t="s">
        <v>17</v>
      </c>
      <c r="J4" s="223"/>
      <c r="K4" s="125"/>
      <c r="L4" s="126"/>
    </row>
    <row r="5" spans="1:16" ht="27" customHeight="1">
      <c r="A5" s="18" t="s">
        <v>14</v>
      </c>
      <c r="B5" s="139"/>
      <c r="C5" s="245"/>
      <c r="D5" s="245"/>
      <c r="E5" s="245"/>
      <c r="F5" s="246"/>
      <c r="G5" s="133" t="s">
        <v>1</v>
      </c>
      <c r="H5" s="253"/>
      <c r="I5" s="254"/>
      <c r="J5" s="254"/>
      <c r="K5" s="254"/>
      <c r="L5" s="255"/>
      <c r="N5" s="15"/>
    </row>
    <row r="6" spans="1:16" ht="27" customHeight="1" thickBot="1">
      <c r="A6" s="19" t="s">
        <v>0</v>
      </c>
      <c r="B6" s="130"/>
      <c r="C6" s="131"/>
      <c r="D6" s="131"/>
      <c r="E6" s="131"/>
      <c r="F6" s="132"/>
      <c r="G6" s="134"/>
      <c r="H6" s="256"/>
      <c r="I6" s="257"/>
      <c r="J6" s="257"/>
      <c r="K6" s="257"/>
      <c r="L6" s="258"/>
      <c r="N6" s="15"/>
    </row>
    <row r="7" spans="1:16" ht="19.5" customHeight="1">
      <c r="A7" s="165" t="s">
        <v>11</v>
      </c>
      <c r="B7" s="20" t="s">
        <v>40</v>
      </c>
      <c r="C7" s="172"/>
      <c r="D7" s="173"/>
      <c r="E7" s="21" t="s">
        <v>20</v>
      </c>
      <c r="F7" s="2"/>
      <c r="G7" s="21" t="s">
        <v>21</v>
      </c>
      <c r="H7" s="2"/>
      <c r="I7" s="224" t="s">
        <v>22</v>
      </c>
      <c r="J7" s="225"/>
      <c r="K7" s="22" t="s">
        <v>15</v>
      </c>
      <c r="L7" s="17"/>
    </row>
    <row r="8" spans="1:16" ht="19.5" customHeight="1">
      <c r="A8" s="166"/>
      <c r="B8" s="23" t="s">
        <v>3</v>
      </c>
      <c r="C8" s="156"/>
      <c r="D8" s="157"/>
      <c r="E8" s="157"/>
      <c r="F8" s="158"/>
      <c r="G8" s="174"/>
      <c r="H8" s="81"/>
      <c r="I8" s="81"/>
      <c r="J8" s="81"/>
      <c r="K8" s="81"/>
      <c r="L8" s="82"/>
    </row>
    <row r="9" spans="1:16" ht="12" customHeight="1">
      <c r="A9" s="166"/>
      <c r="B9" s="259" t="s">
        <v>44</v>
      </c>
      <c r="C9" s="226" t="s">
        <v>35</v>
      </c>
      <c r="D9" s="261"/>
      <c r="E9" s="168" t="s">
        <v>32</v>
      </c>
      <c r="F9" s="154"/>
      <c r="G9" s="234" t="s">
        <v>7</v>
      </c>
      <c r="H9" s="235"/>
      <c r="I9" s="226" t="s">
        <v>65</v>
      </c>
      <c r="J9" s="206"/>
      <c r="K9" s="247" t="s">
        <v>32</v>
      </c>
      <c r="L9" s="232"/>
    </row>
    <row r="10" spans="1:16" ht="12" customHeight="1">
      <c r="A10" s="166"/>
      <c r="B10" s="260"/>
      <c r="C10" s="227"/>
      <c r="D10" s="262"/>
      <c r="E10" s="169"/>
      <c r="F10" s="155"/>
      <c r="G10" s="236"/>
      <c r="H10" s="237"/>
      <c r="I10" s="227"/>
      <c r="J10" s="207"/>
      <c r="K10" s="248"/>
      <c r="L10" s="233"/>
    </row>
    <row r="11" spans="1:16" ht="19.5" customHeight="1">
      <c r="A11" s="166"/>
      <c r="B11" s="24" t="s">
        <v>8</v>
      </c>
      <c r="C11" s="135"/>
      <c r="D11" s="136"/>
      <c r="E11" s="81" t="s">
        <v>26</v>
      </c>
      <c r="F11" s="71"/>
      <c r="G11" s="70" t="s">
        <v>43</v>
      </c>
      <c r="H11" s="71"/>
      <c r="I11" s="139"/>
      <c r="J11" s="136"/>
      <c r="K11" s="81" t="s">
        <v>12</v>
      </c>
      <c r="L11" s="82"/>
    </row>
    <row r="12" spans="1:16" ht="19.5" customHeight="1">
      <c r="A12" s="166"/>
      <c r="B12" s="24" t="s">
        <v>82</v>
      </c>
      <c r="C12" s="161"/>
      <c r="D12" s="162"/>
      <c r="E12" s="81" t="s">
        <v>27</v>
      </c>
      <c r="F12" s="159"/>
      <c r="G12" s="76" t="s">
        <v>42</v>
      </c>
      <c r="H12" s="77"/>
      <c r="I12" s="77"/>
      <c r="J12" s="78"/>
      <c r="K12" s="16"/>
      <c r="L12" s="25" t="s">
        <v>41</v>
      </c>
    </row>
    <row r="13" spans="1:16" ht="19.5" customHeight="1">
      <c r="A13" s="166"/>
      <c r="B13" s="276" t="s">
        <v>45</v>
      </c>
      <c r="C13" s="277"/>
      <c r="D13" s="277"/>
      <c r="E13" s="277"/>
      <c r="F13" s="278"/>
      <c r="G13" s="217" t="s">
        <v>25</v>
      </c>
      <c r="H13" s="218"/>
      <c r="I13" s="218"/>
      <c r="J13" s="218"/>
      <c r="K13" s="218"/>
      <c r="L13" s="219"/>
      <c r="N13" s="12" t="s">
        <v>25</v>
      </c>
      <c r="O13" s="12" t="s">
        <v>46</v>
      </c>
      <c r="P13" s="12" t="s">
        <v>47</v>
      </c>
    </row>
    <row r="14" spans="1:16" ht="19.5" customHeight="1">
      <c r="A14" s="166"/>
      <c r="B14" s="88" t="s">
        <v>70</v>
      </c>
      <c r="C14" s="89"/>
      <c r="D14" s="89"/>
      <c r="E14" s="90"/>
      <c r="F14" s="91"/>
      <c r="G14" s="91"/>
      <c r="H14" s="91"/>
      <c r="I14" s="91"/>
      <c r="J14" s="91"/>
      <c r="K14" s="91"/>
      <c r="L14" s="92"/>
    </row>
    <row r="15" spans="1:16" ht="19.5" customHeight="1" thickBot="1">
      <c r="A15" s="167"/>
      <c r="B15" s="93" t="s">
        <v>71</v>
      </c>
      <c r="C15" s="94"/>
      <c r="D15" s="94"/>
      <c r="E15" s="95"/>
      <c r="F15" s="96"/>
      <c r="G15" s="96"/>
      <c r="H15" s="96"/>
      <c r="I15" s="96"/>
      <c r="J15" s="96"/>
      <c r="K15" s="96"/>
      <c r="L15" s="97"/>
    </row>
    <row r="16" spans="1:16" ht="3.75" customHeight="1" thickBot="1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21" ht="11.25" customHeight="1">
      <c r="A17" s="267" t="s">
        <v>81</v>
      </c>
      <c r="B17" s="148" t="s">
        <v>69</v>
      </c>
      <c r="C17" s="149"/>
      <c r="D17" s="149"/>
      <c r="E17" s="149"/>
      <c r="F17" s="163"/>
      <c r="G17" s="118" t="s">
        <v>56</v>
      </c>
      <c r="H17" s="137" t="str">
        <f>IF(O17="","---",O17)</f>
        <v>---</v>
      </c>
      <c r="I17" s="98" t="s">
        <v>62</v>
      </c>
      <c r="J17" s="99"/>
      <c r="K17" s="140" t="str">
        <f>IF(AND(H17&lt;&gt;"",H17&lt;&gt;"---",H17&lt;&gt;"-"),"消費電力の許容差","")</f>
        <v/>
      </c>
      <c r="L17" s="141"/>
      <c r="N17" s="118" t="s">
        <v>56</v>
      </c>
      <c r="O17" s="45"/>
      <c r="P17" s="13"/>
      <c r="Q17" s="26"/>
      <c r="R17" s="13"/>
      <c r="S17" s="42"/>
      <c r="T17" s="42"/>
      <c r="U17" s="42"/>
    </row>
    <row r="18" spans="1:21" ht="11.25" customHeight="1">
      <c r="A18" s="268"/>
      <c r="B18" s="150"/>
      <c r="C18" s="151"/>
      <c r="D18" s="151"/>
      <c r="E18" s="151"/>
      <c r="F18" s="164"/>
      <c r="G18" s="119"/>
      <c r="H18" s="138"/>
      <c r="I18" s="100"/>
      <c r="J18" s="101"/>
      <c r="K18" s="34" t="str">
        <f>IF(AND(H17&lt;&gt;"",H17&lt;&gt;"---",H17&lt;&gt;"-"),5,"")</f>
        <v/>
      </c>
      <c r="L18" s="35" t="str">
        <f>IF(AND(H17&lt;&gt;"",H17&lt;&gt;"---",H17&lt;&gt;"-"),-10,"")</f>
        <v/>
      </c>
      <c r="N18" s="119"/>
      <c r="O18" s="46"/>
      <c r="P18" s="13"/>
      <c r="Q18" s="26"/>
      <c r="R18" s="13"/>
      <c r="S18" s="42"/>
      <c r="T18" s="42"/>
      <c r="U18" s="42"/>
    </row>
    <row r="19" spans="1:21" ht="9" customHeight="1">
      <c r="A19" s="268"/>
      <c r="B19" s="150"/>
      <c r="C19" s="151"/>
      <c r="D19" s="151"/>
      <c r="E19" s="151"/>
      <c r="F19" s="142" t="s">
        <v>66</v>
      </c>
      <c r="G19" s="143"/>
      <c r="H19" s="127" t="str">
        <f>IF(O19="","---",O19)</f>
        <v>---</v>
      </c>
      <c r="I19" s="170" t="s">
        <v>63</v>
      </c>
      <c r="J19" s="171"/>
      <c r="K19" s="79" t="str">
        <f>IF(AND(H19&lt;&gt;"",H19&lt;&gt;"---",H19&lt;&gt;"-"),"消費電力の許容差","")</f>
        <v/>
      </c>
      <c r="L19" s="80"/>
      <c r="N19" s="85" t="s">
        <v>66</v>
      </c>
      <c r="O19" s="47"/>
      <c r="P19" s="281" t="s">
        <v>64</v>
      </c>
      <c r="Q19" s="40"/>
      <c r="R19" s="15"/>
      <c r="S19" s="42"/>
      <c r="T19" s="42"/>
      <c r="U19" s="42"/>
    </row>
    <row r="20" spans="1:21" ht="9" customHeight="1">
      <c r="A20" s="268"/>
      <c r="B20" s="150"/>
      <c r="C20" s="151"/>
      <c r="D20" s="151"/>
      <c r="E20" s="151"/>
      <c r="F20" s="144"/>
      <c r="G20" s="145"/>
      <c r="H20" s="129"/>
      <c r="I20" s="251"/>
      <c r="J20" s="252"/>
      <c r="K20" s="36" t="str">
        <f>IF(AND(H19&lt;&gt;"",H19&lt;&gt;"---",H19&lt;&gt;"-"),IF(AND(H19&gt;0.1,H19&lt;=1),15,IF(H19&gt;1,10,20)),"")</f>
        <v/>
      </c>
      <c r="L20" s="37" t="str">
        <f>IF(AND(H19&lt;&gt;"",H19&lt;&gt;"---",H19&lt;&gt;"-"),IF(AND(H19&gt;0.1,H19&lt;=1),-15,IF(H19&gt;1,-10,-20)),"")</f>
        <v/>
      </c>
      <c r="N20" s="86"/>
      <c r="O20" s="47"/>
      <c r="P20" s="282"/>
      <c r="Q20" s="40"/>
      <c r="R20" s="15"/>
      <c r="S20" s="42"/>
      <c r="T20" s="42"/>
      <c r="U20" s="42"/>
    </row>
    <row r="21" spans="1:21" ht="9" customHeight="1">
      <c r="A21" s="268"/>
      <c r="B21" s="150"/>
      <c r="C21" s="151"/>
      <c r="D21" s="151"/>
      <c r="E21" s="151"/>
      <c r="F21" s="146"/>
      <c r="G21" s="147"/>
      <c r="H21" s="128"/>
      <c r="I21" s="100"/>
      <c r="J21" s="101"/>
      <c r="K21" s="249" t="str">
        <f>IF(AND(H19&lt;&gt;"",H19&lt;&gt;"---",H19&lt;&gt;"-"),IF(Q21&lt;&gt;"",Q21,"---"),"")</f>
        <v/>
      </c>
      <c r="L21" s="250"/>
      <c r="N21" s="87"/>
      <c r="O21" s="47"/>
      <c r="P21" s="283"/>
      <c r="Q21" s="69"/>
      <c r="R21" s="41"/>
      <c r="S21" s="42"/>
      <c r="T21" s="42"/>
      <c r="U21" s="42"/>
    </row>
    <row r="22" spans="1:21" ht="11.25" customHeight="1">
      <c r="A22" s="268"/>
      <c r="B22" s="150"/>
      <c r="C22" s="151"/>
      <c r="D22" s="151"/>
      <c r="E22" s="151"/>
      <c r="F22" s="142" t="s">
        <v>68</v>
      </c>
      <c r="G22" s="143"/>
      <c r="H22" s="127" t="str">
        <f>IF(O22="","---",O22)</f>
        <v>---</v>
      </c>
      <c r="I22" s="170" t="s">
        <v>63</v>
      </c>
      <c r="J22" s="171"/>
      <c r="K22" s="79" t="str">
        <f>IF(AND(H22&lt;&gt;"",H22&lt;&gt;"---",H22&lt;&gt;"-"),"消費電力の許容差","")</f>
        <v/>
      </c>
      <c r="L22" s="80"/>
      <c r="N22" s="85" t="s">
        <v>67</v>
      </c>
      <c r="O22" s="45"/>
      <c r="P22" s="14"/>
      <c r="Q22" s="27"/>
      <c r="R22" s="15"/>
      <c r="S22" s="42"/>
      <c r="T22" s="42"/>
      <c r="U22" s="42"/>
    </row>
    <row r="23" spans="1:21" ht="11.25" customHeight="1">
      <c r="A23" s="268"/>
      <c r="B23" s="152"/>
      <c r="C23" s="153"/>
      <c r="D23" s="153"/>
      <c r="E23" s="153"/>
      <c r="F23" s="146"/>
      <c r="G23" s="147"/>
      <c r="H23" s="128"/>
      <c r="I23" s="100"/>
      <c r="J23" s="101"/>
      <c r="K23" s="38" t="str">
        <f>IF(AND(H22&lt;&gt;"",H22&lt;&gt;"---",H22&lt;&gt;"-"),IF(AND(H22&gt;0.1,H22&lt;=1),10,IF(H22&gt;1,5,15)),"")</f>
        <v/>
      </c>
      <c r="L23" s="39" t="str">
        <f>IF(AND(H22&lt;&gt;"",H22&lt;&gt;"---",H22&lt;&gt;"-"),IF(AND(H22&gt;0.1,H22&lt;=1),-10,IF(H22&gt;1,-10,-15)),"")</f>
        <v/>
      </c>
      <c r="N23" s="87"/>
      <c r="O23" s="48"/>
      <c r="P23" s="14"/>
      <c r="Q23" s="27"/>
      <c r="S23" s="42"/>
      <c r="T23" s="42"/>
      <c r="U23" s="42"/>
    </row>
    <row r="24" spans="1:21" ht="7.5" customHeight="1">
      <c r="A24" s="268"/>
      <c r="B24" s="108" t="s">
        <v>49</v>
      </c>
      <c r="C24" s="109"/>
      <c r="D24" s="109"/>
      <c r="E24" s="109"/>
      <c r="F24" s="110"/>
      <c r="G24" s="114" t="s">
        <v>37</v>
      </c>
      <c r="H24" s="32"/>
      <c r="I24" s="32"/>
      <c r="J24" s="32"/>
      <c r="K24" s="32"/>
      <c r="L24" s="33"/>
      <c r="N24" s="203" t="s">
        <v>37</v>
      </c>
      <c r="O24" s="49"/>
      <c r="P24" s="14"/>
      <c r="Q24" s="27"/>
      <c r="S24" s="42"/>
      <c r="T24" s="42"/>
      <c r="U24" s="42"/>
    </row>
    <row r="25" spans="1:21" ht="7.5" customHeight="1">
      <c r="A25" s="268"/>
      <c r="B25" s="111"/>
      <c r="C25" s="112"/>
      <c r="D25" s="112"/>
      <c r="E25" s="112"/>
      <c r="F25" s="113"/>
      <c r="G25" s="115"/>
      <c r="H25" s="30"/>
      <c r="I25" s="30"/>
      <c r="J25" s="30"/>
      <c r="K25" s="30"/>
      <c r="L25" s="31"/>
      <c r="N25" s="115"/>
      <c r="O25" s="50"/>
      <c r="P25" s="14"/>
      <c r="Q25" s="27"/>
      <c r="S25" s="42"/>
      <c r="T25" s="42"/>
      <c r="U25" s="42"/>
    </row>
    <row r="26" spans="1:21" ht="11.25" customHeight="1">
      <c r="A26" s="268"/>
      <c r="B26" s="150" t="s">
        <v>50</v>
      </c>
      <c r="C26" s="109"/>
      <c r="D26" s="109"/>
      <c r="E26" s="109"/>
      <c r="F26" s="110"/>
      <c r="G26" s="116" t="s">
        <v>24</v>
      </c>
      <c r="H26" s="83" t="str">
        <f>IF(O26&lt;&gt;"",O26,"---")</f>
        <v>---</v>
      </c>
      <c r="I26" s="251" t="s">
        <v>4</v>
      </c>
      <c r="J26" s="252"/>
      <c r="K26" s="72"/>
      <c r="L26" s="73"/>
      <c r="N26" s="116" t="s">
        <v>24</v>
      </c>
      <c r="O26" s="51"/>
      <c r="P26" s="13"/>
      <c r="Q26" s="27"/>
      <c r="S26" s="42"/>
      <c r="T26" s="42"/>
      <c r="U26" s="42"/>
    </row>
    <row r="27" spans="1:21" ht="11.25" customHeight="1">
      <c r="A27" s="268"/>
      <c r="B27" s="275"/>
      <c r="C27" s="109"/>
      <c r="D27" s="109"/>
      <c r="E27" s="109"/>
      <c r="F27" s="110"/>
      <c r="G27" s="117"/>
      <c r="H27" s="84"/>
      <c r="I27" s="100"/>
      <c r="J27" s="101"/>
      <c r="K27" s="74"/>
      <c r="L27" s="75"/>
      <c r="N27" s="117"/>
      <c r="O27" s="52"/>
      <c r="P27" s="13"/>
      <c r="Q27" s="27"/>
      <c r="S27" s="42"/>
      <c r="T27" s="42"/>
      <c r="U27" s="42"/>
    </row>
    <row r="28" spans="1:21" ht="11.25" customHeight="1">
      <c r="A28" s="268"/>
      <c r="B28" s="102" t="s">
        <v>51</v>
      </c>
      <c r="C28" s="103"/>
      <c r="D28" s="103"/>
      <c r="E28" s="103"/>
      <c r="F28" s="104"/>
      <c r="G28" s="204" t="s">
        <v>23</v>
      </c>
      <c r="H28" s="83" t="str">
        <f>IF(O28&lt;&gt;"",O28,"---")</f>
        <v>---</v>
      </c>
      <c r="I28" s="170" t="s">
        <v>9</v>
      </c>
      <c r="J28" s="171"/>
      <c r="K28" s="273"/>
      <c r="L28" s="274"/>
      <c r="N28" s="204" t="s">
        <v>23</v>
      </c>
      <c r="O28" s="53"/>
      <c r="S28" s="42"/>
      <c r="T28" s="42"/>
      <c r="U28" s="42"/>
    </row>
    <row r="29" spans="1:21" ht="11.25" customHeight="1">
      <c r="A29" s="268"/>
      <c r="B29" s="105"/>
      <c r="C29" s="106"/>
      <c r="D29" s="106"/>
      <c r="E29" s="106"/>
      <c r="F29" s="107"/>
      <c r="G29" s="117"/>
      <c r="H29" s="84"/>
      <c r="I29" s="100"/>
      <c r="J29" s="101"/>
      <c r="K29" s="238"/>
      <c r="L29" s="274"/>
      <c r="N29" s="117"/>
      <c r="O29" s="54"/>
      <c r="S29" s="42"/>
      <c r="T29" s="42"/>
      <c r="U29" s="42"/>
    </row>
    <row r="30" spans="1:21" ht="11.25" customHeight="1">
      <c r="A30" s="268"/>
      <c r="B30" s="175" t="s">
        <v>52</v>
      </c>
      <c r="C30" s="193" t="s">
        <v>5</v>
      </c>
      <c r="D30" s="193"/>
      <c r="E30" s="175"/>
      <c r="F30" s="175"/>
      <c r="G30" s="120" t="s">
        <v>75</v>
      </c>
      <c r="H30" s="83" t="str">
        <f>IF(O30&lt;&gt;"",O30,"---")</f>
        <v>---</v>
      </c>
      <c r="I30" s="170" t="s">
        <v>39</v>
      </c>
      <c r="J30" s="171"/>
      <c r="K30" s="238"/>
      <c r="L30" s="209"/>
      <c r="N30" s="120" t="s">
        <v>75</v>
      </c>
      <c r="O30" s="55"/>
      <c r="S30" s="42"/>
      <c r="T30" s="42"/>
      <c r="U30" s="42"/>
    </row>
    <row r="31" spans="1:21" ht="11.25" customHeight="1">
      <c r="A31" s="268"/>
      <c r="B31" s="175"/>
      <c r="C31" s="175"/>
      <c r="D31" s="175"/>
      <c r="E31" s="175"/>
      <c r="F31" s="175"/>
      <c r="G31" s="117"/>
      <c r="H31" s="84"/>
      <c r="I31" s="100"/>
      <c r="J31" s="101"/>
      <c r="K31" s="208"/>
      <c r="L31" s="209"/>
      <c r="N31" s="117"/>
      <c r="O31" s="56"/>
      <c r="S31" s="42"/>
      <c r="T31" s="42"/>
      <c r="U31" s="42"/>
    </row>
    <row r="32" spans="1:21" ht="11.25" customHeight="1">
      <c r="A32" s="268"/>
      <c r="B32" s="175"/>
      <c r="C32" s="178" t="s">
        <v>48</v>
      </c>
      <c r="D32" s="179"/>
      <c r="E32" s="179"/>
      <c r="F32" s="180"/>
      <c r="G32" s="120" t="s">
        <v>76</v>
      </c>
      <c r="H32" s="83" t="str">
        <f>IF(O32&lt;&gt;"",O32,"---")</f>
        <v>---</v>
      </c>
      <c r="I32" s="170" t="s">
        <v>39</v>
      </c>
      <c r="J32" s="171"/>
      <c r="K32" s="238"/>
      <c r="L32" s="209"/>
      <c r="N32" s="120" t="s">
        <v>76</v>
      </c>
      <c r="O32" s="55"/>
      <c r="S32" s="42"/>
      <c r="T32" s="42"/>
      <c r="U32" s="42"/>
    </row>
    <row r="33" spans="1:21" ht="11.25" customHeight="1">
      <c r="A33" s="268"/>
      <c r="B33" s="175"/>
      <c r="C33" s="181"/>
      <c r="D33" s="182"/>
      <c r="E33" s="182"/>
      <c r="F33" s="183"/>
      <c r="G33" s="117"/>
      <c r="H33" s="84"/>
      <c r="I33" s="100"/>
      <c r="J33" s="101"/>
      <c r="K33" s="208"/>
      <c r="L33" s="209"/>
      <c r="N33" s="117"/>
      <c r="O33" s="56"/>
      <c r="S33" s="42"/>
      <c r="T33" s="42"/>
      <c r="U33" s="42"/>
    </row>
    <row r="34" spans="1:21" ht="11.25" customHeight="1">
      <c r="A34" s="268"/>
      <c r="B34" s="175"/>
      <c r="C34" s="193" t="s">
        <v>18</v>
      </c>
      <c r="D34" s="193"/>
      <c r="E34" s="202"/>
      <c r="F34" s="202"/>
      <c r="G34" s="120" t="s">
        <v>77</v>
      </c>
      <c r="H34" s="83" t="str">
        <f>IF(O34&lt;&gt;"",O34,"---")</f>
        <v>---</v>
      </c>
      <c r="I34" s="170" t="s">
        <v>6</v>
      </c>
      <c r="J34" s="171"/>
      <c r="K34" s="228" t="s">
        <v>36</v>
      </c>
      <c r="L34" s="229"/>
      <c r="N34" s="120" t="s">
        <v>77</v>
      </c>
      <c r="O34" s="57"/>
      <c r="S34" s="42"/>
      <c r="T34" s="42"/>
      <c r="U34" s="42"/>
    </row>
    <row r="35" spans="1:21" ht="11.25" customHeight="1">
      <c r="A35" s="268"/>
      <c r="B35" s="175"/>
      <c r="C35" s="202"/>
      <c r="D35" s="202"/>
      <c r="E35" s="202"/>
      <c r="F35" s="202"/>
      <c r="G35" s="117"/>
      <c r="H35" s="84"/>
      <c r="I35" s="100"/>
      <c r="J35" s="101"/>
      <c r="K35" s="230"/>
      <c r="L35" s="231"/>
      <c r="N35" s="117"/>
      <c r="O35" s="58"/>
      <c r="S35" s="42"/>
      <c r="T35" s="42"/>
      <c r="U35" s="42"/>
    </row>
    <row r="36" spans="1:21" ht="11.25" customHeight="1">
      <c r="A36" s="268"/>
      <c r="B36" s="175"/>
      <c r="C36" s="193" t="s">
        <v>10</v>
      </c>
      <c r="D36" s="193"/>
      <c r="E36" s="175"/>
      <c r="F36" s="175"/>
      <c r="G36" s="120" t="s">
        <v>78</v>
      </c>
      <c r="H36" s="83" t="str">
        <f>IF(O36&lt;&gt;"",O36,"---")</f>
        <v>---</v>
      </c>
      <c r="I36" s="170" t="s">
        <v>6</v>
      </c>
      <c r="J36" s="171"/>
      <c r="K36" s="208"/>
      <c r="L36" s="209"/>
      <c r="N36" s="120" t="s">
        <v>78</v>
      </c>
      <c r="O36" s="57"/>
      <c r="S36" s="42"/>
      <c r="T36" s="42"/>
      <c r="U36" s="42"/>
    </row>
    <row r="37" spans="1:21" ht="11.25" customHeight="1">
      <c r="A37" s="268"/>
      <c r="B37" s="175"/>
      <c r="C37" s="193"/>
      <c r="D37" s="193"/>
      <c r="E37" s="175"/>
      <c r="F37" s="175"/>
      <c r="G37" s="117"/>
      <c r="H37" s="84"/>
      <c r="I37" s="100"/>
      <c r="J37" s="101"/>
      <c r="K37" s="208"/>
      <c r="L37" s="209"/>
      <c r="N37" s="117"/>
      <c r="O37" s="58"/>
      <c r="S37" s="42"/>
      <c r="T37" s="42"/>
      <c r="U37" s="42"/>
    </row>
    <row r="38" spans="1:21" ht="9" customHeight="1">
      <c r="A38" s="268"/>
      <c r="B38" s="175"/>
      <c r="C38" s="184" t="s">
        <v>72</v>
      </c>
      <c r="D38" s="185"/>
      <c r="E38" s="185"/>
      <c r="F38" s="186"/>
      <c r="G38" s="194" t="s">
        <v>79</v>
      </c>
      <c r="H38" s="196" t="str">
        <f>IF(O38&lt;&gt;"",O38,"---")</f>
        <v>---</v>
      </c>
      <c r="I38" s="170" t="s">
        <v>2</v>
      </c>
      <c r="J38" s="171"/>
      <c r="K38" s="214" t="s">
        <v>57</v>
      </c>
      <c r="L38" s="215"/>
      <c r="N38" s="194" t="s">
        <v>79</v>
      </c>
      <c r="O38" s="59"/>
      <c r="S38" s="42"/>
      <c r="T38" s="42"/>
      <c r="U38" s="42"/>
    </row>
    <row r="39" spans="1:21" ht="9" customHeight="1">
      <c r="A39" s="268"/>
      <c r="B39" s="175"/>
      <c r="C39" s="187"/>
      <c r="D39" s="188"/>
      <c r="E39" s="188"/>
      <c r="F39" s="189"/>
      <c r="G39" s="194"/>
      <c r="H39" s="196"/>
      <c r="I39" s="251"/>
      <c r="J39" s="252"/>
      <c r="K39" s="210" t="s">
        <v>58</v>
      </c>
      <c r="L39" s="211"/>
      <c r="N39" s="194"/>
      <c r="O39" s="60"/>
      <c r="S39" s="42"/>
      <c r="T39" s="42"/>
      <c r="U39" s="42"/>
    </row>
    <row r="40" spans="1:21" ht="9" customHeight="1">
      <c r="A40" s="268"/>
      <c r="B40" s="175"/>
      <c r="C40" s="187"/>
      <c r="D40" s="188"/>
      <c r="E40" s="188"/>
      <c r="F40" s="189"/>
      <c r="G40" s="194"/>
      <c r="H40" s="196"/>
      <c r="I40" s="251"/>
      <c r="J40" s="252"/>
      <c r="K40" s="210" t="s">
        <v>59</v>
      </c>
      <c r="L40" s="211"/>
      <c r="N40" s="194"/>
      <c r="O40" s="60"/>
      <c r="S40" s="42"/>
      <c r="T40" s="42"/>
      <c r="U40" s="42"/>
    </row>
    <row r="41" spans="1:21" ht="9" customHeight="1">
      <c r="A41" s="268"/>
      <c r="B41" s="175"/>
      <c r="C41" s="190"/>
      <c r="D41" s="191"/>
      <c r="E41" s="191"/>
      <c r="F41" s="192"/>
      <c r="G41" s="195"/>
      <c r="H41" s="196"/>
      <c r="I41" s="100"/>
      <c r="J41" s="101"/>
      <c r="K41" s="212" t="s">
        <v>60</v>
      </c>
      <c r="L41" s="213"/>
      <c r="N41" s="195"/>
      <c r="O41" s="61"/>
      <c r="S41" s="42"/>
      <c r="T41" s="42"/>
      <c r="U41" s="42"/>
    </row>
    <row r="42" spans="1:21" ht="11.25" customHeight="1">
      <c r="A42" s="268"/>
      <c r="B42" s="175" t="s">
        <v>53</v>
      </c>
      <c r="C42" s="193" t="s">
        <v>33</v>
      </c>
      <c r="D42" s="193"/>
      <c r="E42" s="175"/>
      <c r="F42" s="175"/>
      <c r="G42" s="194" t="s">
        <v>31</v>
      </c>
      <c r="H42" s="83" t="str">
        <f>IF(O42&lt;&gt;"",O42,"---")</f>
        <v>---</v>
      </c>
      <c r="I42" s="170" t="s">
        <v>28</v>
      </c>
      <c r="J42" s="171"/>
      <c r="K42" s="238"/>
      <c r="L42" s="209"/>
      <c r="N42" s="194" t="s">
        <v>31</v>
      </c>
      <c r="O42" s="62"/>
      <c r="S42" s="42"/>
      <c r="T42" s="42"/>
      <c r="U42" s="42"/>
    </row>
    <row r="43" spans="1:21" ht="11.25" customHeight="1">
      <c r="A43" s="268"/>
      <c r="B43" s="175"/>
      <c r="C43" s="193"/>
      <c r="D43" s="193"/>
      <c r="E43" s="175"/>
      <c r="F43" s="175"/>
      <c r="G43" s="195"/>
      <c r="H43" s="84"/>
      <c r="I43" s="100"/>
      <c r="J43" s="101"/>
      <c r="K43" s="208"/>
      <c r="L43" s="209"/>
      <c r="N43" s="195"/>
      <c r="O43" s="63"/>
      <c r="S43" s="42"/>
      <c r="T43" s="42"/>
      <c r="U43" s="42"/>
    </row>
    <row r="44" spans="1:21" ht="11.25" customHeight="1">
      <c r="A44" s="268"/>
      <c r="B44" s="175"/>
      <c r="C44" s="193" t="s">
        <v>34</v>
      </c>
      <c r="D44" s="193"/>
      <c r="E44" s="175"/>
      <c r="F44" s="175"/>
      <c r="G44" s="194" t="s">
        <v>16</v>
      </c>
      <c r="H44" s="83" t="str">
        <f>IF(O44&lt;&gt;"",O44,"---")</f>
        <v>---</v>
      </c>
      <c r="I44" s="170" t="s">
        <v>29</v>
      </c>
      <c r="J44" s="171"/>
      <c r="K44" s="287"/>
      <c r="L44" s="288"/>
      <c r="N44" s="194" t="s">
        <v>16</v>
      </c>
      <c r="O44" s="64"/>
      <c r="S44" s="42"/>
      <c r="T44" s="42"/>
      <c r="U44" s="42"/>
    </row>
    <row r="45" spans="1:21" ht="11.25" customHeight="1">
      <c r="A45" s="268"/>
      <c r="B45" s="175"/>
      <c r="C45" s="193"/>
      <c r="D45" s="193"/>
      <c r="E45" s="175"/>
      <c r="F45" s="175"/>
      <c r="G45" s="195"/>
      <c r="H45" s="84"/>
      <c r="I45" s="100"/>
      <c r="J45" s="101"/>
      <c r="K45" s="289"/>
      <c r="L45" s="290"/>
      <c r="N45" s="195"/>
      <c r="O45" s="65"/>
      <c r="S45" s="42"/>
      <c r="T45" s="42"/>
      <c r="U45" s="42"/>
    </row>
    <row r="46" spans="1:21" ht="7.5" customHeight="1">
      <c r="A46" s="268"/>
      <c r="B46" s="175"/>
      <c r="C46" s="193" t="s">
        <v>38</v>
      </c>
      <c r="D46" s="193"/>
      <c r="E46" s="175"/>
      <c r="F46" s="175"/>
      <c r="G46" s="203" t="s">
        <v>37</v>
      </c>
      <c r="H46" s="28"/>
      <c r="I46" s="28"/>
      <c r="J46" s="28"/>
      <c r="K46" s="28"/>
      <c r="L46" s="29"/>
      <c r="N46" s="203" t="s">
        <v>37</v>
      </c>
      <c r="O46" s="49"/>
      <c r="S46" s="42"/>
      <c r="T46" s="42"/>
      <c r="U46" s="42"/>
    </row>
    <row r="47" spans="1:21" ht="7.5" customHeight="1">
      <c r="A47" s="268"/>
      <c r="B47" s="175"/>
      <c r="C47" s="193"/>
      <c r="D47" s="193"/>
      <c r="E47" s="175"/>
      <c r="F47" s="175"/>
      <c r="G47" s="115"/>
      <c r="H47" s="30"/>
      <c r="I47" s="30"/>
      <c r="J47" s="30"/>
      <c r="K47" s="30"/>
      <c r="L47" s="31"/>
      <c r="N47" s="115"/>
      <c r="O47" s="50"/>
      <c r="S47" s="42"/>
      <c r="T47" s="42"/>
      <c r="U47" s="42"/>
    </row>
    <row r="48" spans="1:21" ht="9" customHeight="1">
      <c r="A48" s="268"/>
      <c r="B48" s="175"/>
      <c r="C48" s="184" t="s">
        <v>73</v>
      </c>
      <c r="D48" s="185"/>
      <c r="E48" s="185"/>
      <c r="F48" s="186"/>
      <c r="G48" s="194" t="s">
        <v>19</v>
      </c>
      <c r="H48" s="199" t="str">
        <f>IF(O48&lt;&gt;"",O48,"---")</f>
        <v>---</v>
      </c>
      <c r="I48" s="170" t="s">
        <v>30</v>
      </c>
      <c r="J48" s="171"/>
      <c r="K48" s="284" t="s">
        <v>57</v>
      </c>
      <c r="L48" s="285"/>
      <c r="N48" s="194" t="s">
        <v>19</v>
      </c>
      <c r="O48" s="66"/>
      <c r="S48" s="42"/>
      <c r="T48" s="42"/>
      <c r="U48" s="42"/>
    </row>
    <row r="49" spans="1:21" ht="9" customHeight="1">
      <c r="A49" s="268"/>
      <c r="B49" s="176"/>
      <c r="C49" s="187"/>
      <c r="D49" s="188"/>
      <c r="E49" s="188"/>
      <c r="F49" s="189"/>
      <c r="G49" s="197"/>
      <c r="H49" s="200"/>
      <c r="I49" s="251"/>
      <c r="J49" s="252"/>
      <c r="K49" s="210" t="s">
        <v>58</v>
      </c>
      <c r="L49" s="211"/>
      <c r="N49" s="197"/>
      <c r="O49" s="67"/>
      <c r="S49" s="42"/>
      <c r="T49" s="42"/>
      <c r="U49" s="42"/>
    </row>
    <row r="50" spans="1:21" ht="9" customHeight="1" thickBot="1">
      <c r="A50" s="269"/>
      <c r="B50" s="177"/>
      <c r="C50" s="270"/>
      <c r="D50" s="271"/>
      <c r="E50" s="271"/>
      <c r="F50" s="272"/>
      <c r="G50" s="198"/>
      <c r="H50" s="201"/>
      <c r="I50" s="93"/>
      <c r="J50" s="286"/>
      <c r="K50" s="279" t="s">
        <v>61</v>
      </c>
      <c r="L50" s="280"/>
      <c r="N50" s="198"/>
      <c r="O50" s="68"/>
    </row>
    <row r="51" spans="1:21" s="1" customFormat="1" ht="13.5" customHeight="1">
      <c r="A51" s="263" t="s">
        <v>55</v>
      </c>
      <c r="B51" s="3"/>
      <c r="C51" s="4"/>
      <c r="D51" s="4"/>
      <c r="E51" s="4"/>
      <c r="F51" s="4"/>
      <c r="G51" s="4"/>
      <c r="H51" s="4"/>
      <c r="I51" s="4"/>
      <c r="J51" s="4"/>
      <c r="K51" s="4"/>
      <c r="L51" s="5"/>
    </row>
    <row r="52" spans="1:21" s="1" customFormat="1" ht="13.5" customHeight="1">
      <c r="A52" s="264"/>
      <c r="B52" s="6"/>
      <c r="C52" s="7"/>
      <c r="D52" s="7"/>
      <c r="E52" s="7"/>
      <c r="F52" s="7"/>
      <c r="G52" s="7"/>
      <c r="H52" s="7"/>
      <c r="I52" s="7"/>
      <c r="J52" s="7"/>
      <c r="K52" s="7"/>
      <c r="L52" s="8"/>
    </row>
    <row r="53" spans="1:21" s="1" customFormat="1" ht="13.5" customHeight="1">
      <c r="A53" s="264"/>
      <c r="B53" s="6"/>
      <c r="C53" s="7"/>
      <c r="D53" s="7"/>
      <c r="E53" s="7"/>
      <c r="F53" s="7"/>
      <c r="G53" s="7"/>
      <c r="H53" s="7"/>
      <c r="I53" s="7"/>
      <c r="J53" s="7"/>
      <c r="K53" s="7"/>
      <c r="L53" s="8"/>
    </row>
    <row r="54" spans="1:21" s="1" customFormat="1" ht="13.5" customHeight="1">
      <c r="A54" s="264"/>
      <c r="B54" s="6"/>
      <c r="C54" s="7"/>
      <c r="D54" s="7"/>
      <c r="E54" s="7"/>
      <c r="F54" s="7"/>
      <c r="G54" s="7"/>
      <c r="H54" s="7"/>
      <c r="I54" s="7"/>
      <c r="J54" s="7"/>
      <c r="K54" s="7"/>
      <c r="L54" s="8"/>
    </row>
    <row r="55" spans="1:21" s="1" customFormat="1" ht="13.5" customHeight="1">
      <c r="A55" s="265"/>
      <c r="B55" s="6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1:21" s="1" customFormat="1" ht="13.5" customHeight="1">
      <c r="A56" s="265"/>
      <c r="B56" s="6"/>
      <c r="C56" s="7"/>
      <c r="D56" s="7"/>
      <c r="E56" s="7"/>
      <c r="F56" s="7"/>
      <c r="G56" s="7"/>
      <c r="H56" s="7"/>
      <c r="I56" s="7"/>
      <c r="J56" s="7"/>
      <c r="K56" s="7"/>
      <c r="L56" s="8"/>
    </row>
    <row r="57" spans="1:21" s="1" customFormat="1">
      <c r="A57" s="265"/>
      <c r="B57" s="6"/>
      <c r="C57" s="7"/>
      <c r="D57" s="7"/>
      <c r="E57" s="7"/>
      <c r="F57" s="7"/>
      <c r="G57" s="7"/>
      <c r="H57" s="7"/>
      <c r="I57" s="7"/>
      <c r="J57" s="7"/>
      <c r="K57" s="7"/>
      <c r="L57" s="8"/>
    </row>
    <row r="58" spans="1:21" s="1" customFormat="1">
      <c r="A58" s="265"/>
      <c r="B58" s="6"/>
      <c r="C58" s="7"/>
      <c r="D58" s="7"/>
      <c r="E58" s="7"/>
      <c r="F58" s="7"/>
      <c r="G58" s="7"/>
      <c r="H58" s="7"/>
      <c r="I58" s="7"/>
      <c r="J58" s="7"/>
      <c r="K58" s="7"/>
      <c r="L58" s="8"/>
    </row>
    <row r="59" spans="1:21" s="1" customFormat="1">
      <c r="A59" s="265"/>
      <c r="B59" s="6"/>
      <c r="C59" s="7"/>
      <c r="D59" s="7"/>
      <c r="E59" s="7"/>
      <c r="F59" s="7"/>
      <c r="G59" s="7"/>
      <c r="H59" s="7"/>
      <c r="I59" s="7"/>
      <c r="J59" s="7"/>
      <c r="K59" s="7"/>
      <c r="L59" s="8"/>
    </row>
    <row r="60" spans="1:21" s="1" customFormat="1">
      <c r="A60" s="265"/>
      <c r="B60" s="6"/>
      <c r="C60" s="7"/>
      <c r="D60" s="7"/>
      <c r="E60" s="7"/>
      <c r="F60" s="7"/>
      <c r="G60" s="7"/>
      <c r="H60" s="7"/>
      <c r="I60" s="7"/>
      <c r="J60" s="7"/>
      <c r="K60" s="7"/>
      <c r="L60" s="8"/>
    </row>
    <row r="61" spans="1:21" s="1" customFormat="1">
      <c r="A61" s="265"/>
      <c r="B61" s="6"/>
      <c r="C61" s="7"/>
      <c r="D61" s="7"/>
      <c r="E61" s="7"/>
      <c r="F61" s="7"/>
      <c r="G61" s="7"/>
      <c r="H61" s="7"/>
      <c r="I61" s="7"/>
      <c r="J61" s="7"/>
      <c r="K61" s="7"/>
      <c r="L61" s="8"/>
    </row>
    <row r="62" spans="1:21" s="1" customFormat="1">
      <c r="A62" s="265"/>
      <c r="B62" s="6"/>
      <c r="C62" s="7"/>
      <c r="D62" s="7"/>
      <c r="E62" s="7"/>
      <c r="F62" s="7"/>
      <c r="G62" s="7"/>
      <c r="H62" s="7"/>
      <c r="I62" s="7"/>
      <c r="J62" s="7"/>
      <c r="K62" s="7"/>
      <c r="L62" s="8"/>
    </row>
    <row r="63" spans="1:21" s="1" customFormat="1" ht="15" customHeight="1" thickBot="1">
      <c r="A63" s="266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1"/>
    </row>
    <row r="64" spans="1:21" ht="7.5" customHeight="1"/>
  </sheetData>
  <sheetProtection password="89E8" sheet="1" scenarios="1" formatCells="0" formatRows="0" insertRows="0" deleteRows="0"/>
  <mergeCells count="137">
    <mergeCell ref="I38:J41"/>
    <mergeCell ref="K50:L50"/>
    <mergeCell ref="P19:P21"/>
    <mergeCell ref="N38:N41"/>
    <mergeCell ref="N42:N43"/>
    <mergeCell ref="N44:N45"/>
    <mergeCell ref="N32:N33"/>
    <mergeCell ref="K48:L48"/>
    <mergeCell ref="N36:N37"/>
    <mergeCell ref="N26:N27"/>
    <mergeCell ref="N28:N29"/>
    <mergeCell ref="N30:N31"/>
    <mergeCell ref="N34:N35"/>
    <mergeCell ref="N46:N47"/>
    <mergeCell ref="N48:N50"/>
    <mergeCell ref="N24:N25"/>
    <mergeCell ref="K42:L43"/>
    <mergeCell ref="I48:J50"/>
    <mergeCell ref="I44:J45"/>
    <mergeCell ref="K44:L45"/>
    <mergeCell ref="K39:L39"/>
    <mergeCell ref="I32:J33"/>
    <mergeCell ref="K9:K10"/>
    <mergeCell ref="K21:L21"/>
    <mergeCell ref="I19:J21"/>
    <mergeCell ref="H5:L6"/>
    <mergeCell ref="B9:B10"/>
    <mergeCell ref="C9:C10"/>
    <mergeCell ref="D9:D10"/>
    <mergeCell ref="A51:A63"/>
    <mergeCell ref="H44:H45"/>
    <mergeCell ref="A17:A50"/>
    <mergeCell ref="C48:F50"/>
    <mergeCell ref="C46:F47"/>
    <mergeCell ref="K49:L49"/>
    <mergeCell ref="E11:F11"/>
    <mergeCell ref="K28:L29"/>
    <mergeCell ref="K30:L31"/>
    <mergeCell ref="G44:G45"/>
    <mergeCell ref="I42:J43"/>
    <mergeCell ref="I36:J37"/>
    <mergeCell ref="H42:H43"/>
    <mergeCell ref="B26:F27"/>
    <mergeCell ref="B13:F13"/>
    <mergeCell ref="I26:J27"/>
    <mergeCell ref="I30:J31"/>
    <mergeCell ref="H36:H37"/>
    <mergeCell ref="K1:L1"/>
    <mergeCell ref="A2:L2"/>
    <mergeCell ref="J9:J10"/>
    <mergeCell ref="K36:L37"/>
    <mergeCell ref="K40:L40"/>
    <mergeCell ref="K41:L41"/>
    <mergeCell ref="C36:F37"/>
    <mergeCell ref="K38:L38"/>
    <mergeCell ref="H26:H27"/>
    <mergeCell ref="I34:J35"/>
    <mergeCell ref="I1:J1"/>
    <mergeCell ref="I28:J29"/>
    <mergeCell ref="G13:L13"/>
    <mergeCell ref="I3:J3"/>
    <mergeCell ref="I4:J4"/>
    <mergeCell ref="I7:J7"/>
    <mergeCell ref="I9:I10"/>
    <mergeCell ref="K34:L35"/>
    <mergeCell ref="L9:L10"/>
    <mergeCell ref="G9:H10"/>
    <mergeCell ref="K32:L33"/>
    <mergeCell ref="B3:H4"/>
    <mergeCell ref="B5:F5"/>
    <mergeCell ref="C7:D7"/>
    <mergeCell ref="G34:G35"/>
    <mergeCell ref="H28:H29"/>
    <mergeCell ref="G8:L8"/>
    <mergeCell ref="B42:B50"/>
    <mergeCell ref="C32:F33"/>
    <mergeCell ref="C38:F41"/>
    <mergeCell ref="C44:F45"/>
    <mergeCell ref="G42:G43"/>
    <mergeCell ref="C42:F43"/>
    <mergeCell ref="G38:G41"/>
    <mergeCell ref="C30:F31"/>
    <mergeCell ref="H32:H33"/>
    <mergeCell ref="H38:H41"/>
    <mergeCell ref="G48:G50"/>
    <mergeCell ref="H48:H50"/>
    <mergeCell ref="H34:H35"/>
    <mergeCell ref="C34:F35"/>
    <mergeCell ref="G46:G47"/>
    <mergeCell ref="G36:G37"/>
    <mergeCell ref="G28:G29"/>
    <mergeCell ref="B30:B41"/>
    <mergeCell ref="G32:G33"/>
    <mergeCell ref="K19:L19"/>
    <mergeCell ref="A3:A4"/>
    <mergeCell ref="K3:L3"/>
    <mergeCell ref="K4:L4"/>
    <mergeCell ref="H22:H23"/>
    <mergeCell ref="H19:H21"/>
    <mergeCell ref="B6:F6"/>
    <mergeCell ref="G5:G6"/>
    <mergeCell ref="C11:D11"/>
    <mergeCell ref="H17:H18"/>
    <mergeCell ref="I11:J11"/>
    <mergeCell ref="K17:L17"/>
    <mergeCell ref="F19:G21"/>
    <mergeCell ref="F22:G23"/>
    <mergeCell ref="B17:E23"/>
    <mergeCell ref="F9:F10"/>
    <mergeCell ref="C8:F8"/>
    <mergeCell ref="G17:G18"/>
    <mergeCell ref="E12:F12"/>
    <mergeCell ref="A16:L16"/>
    <mergeCell ref="C12:D12"/>
    <mergeCell ref="F17:F18"/>
    <mergeCell ref="A7:A15"/>
    <mergeCell ref="E9:E10"/>
    <mergeCell ref="I22:J23"/>
    <mergeCell ref="G11:H11"/>
    <mergeCell ref="K26:L27"/>
    <mergeCell ref="G12:J12"/>
    <mergeCell ref="K22:L22"/>
    <mergeCell ref="K11:L11"/>
    <mergeCell ref="H30:H31"/>
    <mergeCell ref="N19:N21"/>
    <mergeCell ref="N22:N23"/>
    <mergeCell ref="B14:D14"/>
    <mergeCell ref="E14:L14"/>
    <mergeCell ref="B15:D15"/>
    <mergeCell ref="E15:L15"/>
    <mergeCell ref="I17:J18"/>
    <mergeCell ref="B28:F29"/>
    <mergeCell ref="B24:F25"/>
    <mergeCell ref="G24:G25"/>
    <mergeCell ref="G26:G27"/>
    <mergeCell ref="N17:N18"/>
    <mergeCell ref="G30:G31"/>
  </mergeCells>
  <phoneticPr fontId="2"/>
  <dataValidations count="2">
    <dataValidation type="list" allowBlank="1" showInputMessage="1" showErrorMessage="1" sqref="G13">
      <formula1>$N$13:$P$13</formula1>
    </dataValidation>
    <dataValidation type="list" allowBlank="1" showInputMessage="1" showErrorMessage="1" sqref="B3:H4">
      <formula1>"アンダーカウンター洗浄機、ドアタイプ洗浄機（選択してください）,アンダーカウンター洗浄機,ドアタイプ洗浄機"</formula1>
    </dataValidation>
  </dataValidations>
  <pageMargins left="0.78740157480314965" right="0.51181102362204722" top="0.59055118110236227" bottom="0.59055118110236227" header="0.19685039370078741" footer="0.19685039370078741"/>
  <pageSetup paperSize="9" scale="98" orientation="portrait" r:id="rId1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2016-02-10T13:09:04Z</dcterms:created>
  <dcterms:modified xsi:type="dcterms:W3CDTF">2017-02-28T05:23:53Z</dcterms:modified>
</cp:coreProperties>
</file>